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B9C59B02-703A-4978-BD6B-84A4891E2229}"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1840" windowHeight="130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D5" i="22" s="1"/>
  <c r="C22" i="9" l="1"/>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<sst xmlns="http://schemas.openxmlformats.org/spreadsheetml/2006/main" count="1106" uniqueCount="418">
  <si>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</si>
  <si>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</si>
  <si>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</si>
  <si>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</si>
  <si>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</si>
  <si>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</si>
  <si>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</si>
  <si>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</si>
  <si>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</si>
  <si>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</si>
  <si>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</si>
  <si>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</si>
  <si>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</si>
  <si>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</si>
  <si>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</si>
  <si>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</si>
  <si>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</si>
  <si>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</si>
  <si>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</si>
  <si>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</si>
  <si>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</si>
  <si>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</si>
  <si>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</si>
  <si>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</si>
  <si>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</si>
  <si>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</si>
  <si>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</si>
  <si>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</si>
  <si>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</si>
  <si>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</si>
  <si>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</si>
  <si>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</si>
  <si>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</si>
  <si>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</si>
  <si>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</si>
  <si>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</si>
  <si>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</si>
  <si>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</si>
  <si>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</si>
  <si>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</si>
  <si>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</si>
  <si>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</si>
  <si>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</si>
  <si>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</si>
  <si>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</si>
  <si>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</si>
  <si>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</si>
  <si>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</si>
  <si>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</si>
  <si>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</si>
  <si>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</si>
  <si>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</si>
  <si>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</si>
  <si>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</si>
  <si>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</si>
  <si>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</si>
  <si>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</si>
  <si>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</si>
  <si>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</si>
  <si>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</si>
  <si>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</si>
  <si>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</si>
  <si>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</si>
  <si>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</si>
  <si>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</si>
  <si>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</si>
  <si>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</si>
  <si>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</si>
  <si>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</si>
  <si>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</si>
  <si>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</si>
  <si>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</si>
  <si>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</si>
  <si>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</si>
  <si>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</si>
  <si>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</si>
  <si>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</si>
  <si>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</si>
  <si>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</si>
  <si>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</si>
  <si>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</si>
  <si>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</si>
  <si>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</si>
  <si>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</si>
  <si>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</si>
  <si>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</si>
  <si>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</si>
  <si>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</si>
  <si>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</si>
  <si>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</si>
  <si>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</si>
  <si>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</si>
  <si>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</si>
  <si>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</si>
  <si>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</si>
  <si>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</si>
  <si>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</si>
  <si>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</si>
  <si>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</si>
  <si>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</si>
  <si>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</si>
  <si>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</si>
  <si>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</si>
  <si>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</si>
  <si>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</si>
  <si>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</si>
  <si>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</si>
  <si>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</si>
  <si>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</si>
  <si>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</si>
  <si>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</si>
  <si>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</si>
  <si>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</si>
  <si>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</si>
  <si>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</si>
  <si>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</si>
  <si>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</si>
  <si>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</si>
  <si>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</si>
  <si>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</si>
  <si>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</si>
  <si>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</si>
  <si>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</si>
  <si>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</si>
  <si>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</si>
  <si>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</si>
  <si>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</si>
  <si>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</si>
  <si>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</si>
  <si>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</si>
  <si>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</si>
  <si>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</si>
  <si>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</si>
  <si>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</si>
  <si>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</si>
  <si>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</si>
  <si>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</si>
  <si>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</si>
  <si>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</si>
  <si>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</si>
  <si>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</si>
  <si>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</si>
  <si>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</si>
  <si>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</si>
  <si>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</si>
  <si>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</si>
  <si>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</si>
  <si>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</si>
  <si>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</si>
  <si>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</si>
  <si>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</si>
  <si>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</si>
  <si>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</si>
  <si>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</si>
  <si>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</si>
  <si>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</si>
  <si>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</si>
  <si>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</si>
  <si>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</si>
  <si>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</si>
  <si>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</si>
  <si>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</si>
  <si>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</si>
  <si>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</si>
  <si>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</si>
  <si>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</si>
  <si>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</si>
  <si>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</si>
  <si>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</si>
  <si>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</si>
  <si>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</si>
  <si>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</si>
  <si>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</si>
  <si>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</si>
  <si>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</si>
  <si>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</si>
  <si>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</si>
  <si>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</si>
  <si>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</si>
  <si>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</si>
  <si>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</si>
  <si>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</si>
  <si>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</si>
  <si>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</si>
  <si>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</si>
  <si>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</si>
  <si>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</si>
  <si>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</si>
  <si>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</si>
  <si>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</si>
  <si>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</si>
  <si>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</si>
  <si>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</si>
  <si>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</si>
  <si>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</si>
  <si>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</si>
  <si>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</si>
  <si>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</si>
  <si>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</si>
  <si>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</si>
  <si>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</si>
  <si>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</si>
  <si>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</si>
  <si>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</si>
  <si>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</si>
  <si>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</si>
  <si>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</si>
  <si>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</si>
  <si>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</si>
  <si>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</si>
  <si>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</si>
  <si>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</si>
  <si>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</si>
  <si>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</si>
  <si>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</si>
  <si>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</si>
  <si>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</si>
  <si>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</si>
  <si>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</si>
  <si>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</si>
  <si>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</si>
  <si>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</si>
  <si>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</si>
  <si>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</si>
  <si>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</si>
  <si>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</si>
  <si>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</si>
  <si>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</si>
  <si>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</si>
  <si>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</si>
  <si>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</si>
  <si>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</si>
  <si>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</si>
  <si>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</si>
  <si>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</si>
  <si>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</si>
  <si>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</si>
  <si>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</si>
  <si>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</si>
  <si>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</si>
  <si>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</si>
  <si>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</si>
  <si>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</si>
  <si>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</si>
  <si>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</si>
  <si>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</si>
  <si>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</si>
  <si>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</si>
  <si>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</si>
  <si>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</si>
  <si>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</si>
  <si>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</si>
  <si>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</si>
  <si>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</si>
  <si>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</si>
  <si>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</si>
  <si>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</si>
  <si>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</si>
  <si>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</si>
  <si>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</si>
  <si>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</si>
  <si>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</si>
  <si>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</si>
  <si>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</si>
  <si>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</si>
  <si>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</si>
  <si>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</si>
  <si>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</si>
  <si>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</si>
  <si>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</si>
  <si>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</si>
  <si>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</si>
  <si>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</si>
  <si>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</si>
  <si>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</si>
  <si>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</si>
  <si>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</si>
  <si>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</si>
  <si>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</si>
  <si>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</si>
  <si>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</si>
  <si>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</si>
  <si>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</si>
  <si>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</si>
  <si>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</si>
  <si>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</si>
  <si>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</si>
  <si>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</si>
  <si>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</si>
  <si>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</si>
  <si>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</si>
  <si>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</si>
  <si>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</si>
  <si>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</si>
  <si>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</si>
  <si>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</si>
  <si>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</si>
  <si>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</si>
  <si>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</si>
  <si>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</si>
  <si>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</si>
  <si>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</si>
  <si>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</si>
  <si>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</si>
  <si>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</si>
  <si>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</si>
  <si>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</si>
  <si>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</si>
  <si>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</si>
  <si>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</si>
  <si>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</si>
  <si>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</si>
  <si>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</si>
  <si>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</si>
  <si>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</si>
  <si>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</si>
  <si>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</si>
  <si>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</si>
  <si>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</si>
  <si>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</si>
  <si>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</si>
  <si>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</si>
  <si>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</si>
  <si>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</si>
  <si>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</si>
  <si>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</si>
  <si>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</si>
  <si>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</si>
  <si>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</si>
  <si>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</si>
  <si>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</si>
  <si>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</si>
  <si>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</si>
  <si>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</si>
  <si>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</si>
  <si>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</si>
  <si>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</si>
  <si>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</si>
  <si>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</si>
  <si>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</si>
  <si>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</si>
  <si>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</si>
  <si>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</si>
  <si>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</si>
  <si>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</si>
  <si>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</si>
  <si>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</si>
  <si>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</si>
  <si>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</si>
  <si>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</si>
  <si>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</si>
  <si>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</si>
  <si>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</si>
  <si>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</si>
  <si>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</si>
  <si>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</si>
  <si>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</si>
  <si>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</si>
  <si>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</si>
  <si>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</si>
  <si>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</si>
  <si>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</si>
  <si>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</si>
  <si>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</si>
  <si>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</si>
  <si>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</si>
  <si>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</si>
  <si>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</si>
  <si>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</si>
  <si>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</si>
  <si>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</si>
  <si>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</si>
  <si>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</si>
  <si>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</si>
  <si>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</si>
  <si>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</si>
  <si>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</si>
  <si>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</si>
  <si>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</si>
  <si>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</si>
  <si>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</si>
  <si>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</si>
  <si>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</si>
  <si>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</si>
  <si>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</si>
  <si>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</si>
  <si>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</si>
  <si>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</si>
  <si>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</si>
  <si>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</si>
  <si>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</si>
  <si>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</si>
  <si>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</si>
  <si>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</si>
  <si>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</si>
  <si>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</si>
  <si>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</si>
  <si>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</si>
  <si>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</si>
  <si>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</si>
  <si>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</si>
  <si>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</si>
  <si>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</si>
  <si>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</si>
  <si>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</si>
  <si>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</si>
  <si>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</si>
  <si>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</si>
  <si>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</si>
  <si>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</si>
  <si>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</si>
  <si>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</si>
  <si>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</si>
  <si>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</si>
  <si>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</si>
  <si>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</si>
  <si>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</si>
  <si>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Soakways can be placed within private back or front gardens for middle and upper blocks and attenutation tanks in forecourts of lower block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</si>
</sst>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refreshError="1"/>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4" zoomScaleNormal="100" workbookViewId="0">
      <selection activeCell="B12" sqref="B12"/>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47209</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6</v>
      </c>
      <c r="C8" s="19"/>
    </row>
    <row r="9" spans="1:5" ht="39.6" customHeight="1" x14ac:dyDescent="0.25">
      <c r="A9" s="18" t="s">
        <v>72</v>
      </c>
      <c r="B9" s="31" t="s">
        <v>155</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14.399999999999999</v>
      </c>
    </row>
    <row r="17" spans="1:2" ht="23.25" customHeight="1" x14ac:dyDescent="0.25">
      <c r="A17" s="26" t="s">
        <v>79</v>
      </c>
      <c r="B17" s="42">
        <f>IFERROR(B16*B7,0)</f>
        <v>1727.9999999999998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0.14000000000000001</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0.56999999999999995</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A11" sqref="A11"/>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400</v>
      </c>
      <c r="C6" s="6"/>
      <c r="D6" s="6"/>
      <c r="E6" s="6"/>
      <c r="F6" s="6"/>
    </row>
    <row r="7" spans="1:6" ht="29.85" customHeight="1" x14ac:dyDescent="0.25">
      <c r="A7" s="18" t="s">
        <v>85</v>
      </c>
      <c r="B7" s="46" t="s">
        <v>376</v>
      </c>
      <c r="C7" s="6"/>
      <c r="D7" s="6"/>
      <c r="E7" s="6"/>
      <c r="F7" s="6"/>
    </row>
    <row r="8" spans="1:6" ht="29.85" customHeight="1" x14ac:dyDescent="0.25">
      <c r="A8" s="21" t="s">
        <v>86</v>
      </c>
      <c r="B8" s="47" t="s">
        <v>409</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0.12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0.19816427122799993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0.12</v>
      </c>
      <c r="C28" s="42">
        <f>SUM(C11:C27)</f>
        <v>0.19816427122799993</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C8" sqref="C8"/>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0.12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0.19816427122799993</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0.12</v>
      </c>
      <c r="C22" s="56">
        <f>SUM(C5:C21)</f>
        <v>0.19816427122799993</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B3" zoomScaleNormal="100" workbookViewId="0">
      <selection activeCell="E6" sqref="E6:E8"/>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0.12</v>
      </c>
      <c r="C5" s="70">
        <v>80</v>
      </c>
      <c r="D5" s="50">
        <f>IFERROR(IF(ISBLANK(A5),0,IF(ISBLANK(B5),0,VLOOKUP(A5,Nutrients_from_future_land_use!$A$5:$C$21,3,FALSE)*(B5/VLOOKUP(A5,Nutrients_from_future_land_use!$A$5:$C$21,2,FALSE)))),0)</f>
        <v>0.19816427122799993</v>
      </c>
      <c r="E5" s="70" t="s">
        <v>417</v>
      </c>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0.12</v>
      </c>
      <c r="C30" s="71"/>
      <c r="D30" s="68">
        <f t="shared" ref="D30" si="1">SUM(D5:D29)</f>
        <v>0.19816427122799993</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0.14000000000000001</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0.14000000000000001</v>
      </c>
    </row>
    <row r="8" spans="1:4" ht="24.75" customHeight="1" x14ac:dyDescent="0.25">
      <c r="A8" s="18" t="s">
        <v>113</v>
      </c>
      <c r="B8" s="78">
        <f>IFERROR(IF(B7&lt;0,B7,B7*1.2),0)</f>
        <v>0.16800000000000001</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0.17</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0.68</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Allen, Shelley</cp:lastModifiedBy>
  <cp:revision/>
  <dcterms:created xsi:type="dcterms:W3CDTF">2021-10-14T13:24:34Z</dcterms:created>
  <dcterms:modified xsi:type="dcterms:W3CDTF">2026-09-11T08:58:12Z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