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Y:\25067 CHICKPEA GROUP Ltd, co Adlem &amp; Kemp Ltd (MW) linked to 25057\Local_Authority\Full App (Aug 2026) - Main Pub\"/>
    </mc:Choice>
  </mc:AlternateContent>
  <xr:revisionPtr revIDLastSave="0" documentId="13_ncr:1_{6D9CB403-972F-42E6-940B-CFE23EFD88F8}"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<sst xmlns="http://schemas.openxmlformats.org/spreadsheetml/2006/main" count="3026" uniqueCount="843">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</sst>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1" dataDxfId="120">
  <autoFilter ref="A10:B15" xr:uid="{7EBF9311-A278-4083-BF4D-937B4AAC2ED7}">
    <filterColumn colId="0" hiddenButton="1"/>
    <filterColumn colId="1" hiddenButton="1"/>
  </autoFilter>
  <tableColumns count="2">
    <tableColumn id="1" xr3:uid="{B2BABBBB-B007-4481-A155-B2D1BFED30CB}" name="Topic of each table" dataDxfId="119"/>
    <tableColumn id="2" xr3:uid="{CCC921EE-8CEB-492A-BB39-F2811D4B50BE}" name="Link to each worksheet" dataDxfId="118"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17" dataDxfId="115" headerRowBorderDxfId="116" tableBorderDxfId="114" totalsRowBorderDxfId="113">
  <autoFilter ref="A42:A46" xr:uid="{64981484-4795-461F-A3C7-626CD012A06C}">
    <filterColumn colId="0" hiddenButton="1"/>
  </autoFilter>
  <tableColumns count="1">
    <tableColumn id="1" xr3:uid="{DABB33F1-9955-4DF2-B73F-2381AAEB96BF}" name="Description of the information:" dataDxfId="112"/>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34" dataDxfId="132" headerRowBorderDxfId="133" tableBorderDxfId="131" totalsRowBorderDxfId="13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29"/>
    <tableColumn id="2" xr3:uid="{D22CDBE7-9B75-4248-A951-0D061DAA9F1C}" name="Data entry column - user inputs required" dataDxfId="128"/>
    <tableColumn id="4" xr3:uid="{20424A8D-23FA-4C1D-B394-6A4A0726E8D6}" name="Additional data entry column  - user inputs may be required" dataDxfId="12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26" dataDxfId="125" tableBorderDxfId="124">
  <autoFilter ref="A15:B23" xr:uid="{B50C45A2-2A77-478E-B226-DC5B3B2EA72E}">
    <filterColumn colId="0" hiddenButton="1"/>
    <filterColumn colId="1" hiddenButton="1"/>
  </autoFilter>
  <tableColumns count="2">
    <tableColumn id="1" xr3:uid="{FA8C78F6-50A3-498F-8975-6D1EC817B86B}" name="Description of values generated" dataDxfId="123"/>
    <tableColumn id="2" xr3:uid="{150A0AA5-FDF2-4BA1-A9A8-36A566F3E6CC}" name="Values generated" dataDxfId="12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8" zoomScaleNormal="100" workbookViewId="0">
      <selection activeCell="A43" sqref="A43"/>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A18" sqref="A18"/>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46631</v>
      </c>
      <c r="C5" s="18"/>
    </row>
    <row r="6" spans="1:3" ht="20.25" customHeight="1" x14ac:dyDescent="0.25">
      <c r="A6" s="17" t="s">
        <v>69</v>
      </c>
      <c r="B6" s="25">
        <v>1.92</v>
      </c>
      <c r="C6" s="18"/>
    </row>
    <row r="7" spans="1:3" ht="20.25" customHeight="1" x14ac:dyDescent="0.25">
      <c r="A7" s="17" t="s">
        <v>70</v>
      </c>
      <c r="B7" s="26">
        <v>120</v>
      </c>
      <c r="C7" s="18"/>
    </row>
    <row r="8" spans="1:3" ht="20.25" customHeight="1" x14ac:dyDescent="0.25">
      <c r="A8" s="17" t="s">
        <v>71</v>
      </c>
      <c r="B8" s="26">
        <v>9</v>
      </c>
      <c r="C8" s="18"/>
    </row>
    <row r="9" spans="1:3" ht="20.25" customHeight="1" x14ac:dyDescent="0.25">
      <c r="A9" s="17" t="s">
        <v>72</v>
      </c>
      <c r="B9" s="26" t="s">
        <v>835</v>
      </c>
      <c r="C9" s="18"/>
    </row>
    <row r="10" spans="1:3" ht="39.75" customHeight="1" x14ac:dyDescent="0.25">
      <c r="A10" s="17" t="s">
        <v>73</v>
      </c>
      <c r="B10" s="26" t="s">
        <v>151</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10</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17.28</v>
      </c>
    </row>
    <row r="18" spans="1:2" ht="20.25" customHeight="1" x14ac:dyDescent="0.25">
      <c r="A18" s="17" t="s">
        <v>79</v>
      </c>
      <c r="B18" s="31">
        <f>IFERROR(B17*B7,0)</f>
        <v>2073.6000000000004</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6.82</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20.45</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85" zoomScaleNormal="85" workbookViewId="0">
      <selection activeCell="A12" sqref="A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442</v>
      </c>
      <c r="F5" s="37"/>
    </row>
    <row r="6" spans="1:6" ht="23.25" customHeight="1" x14ac:dyDescent="0.25">
      <c r="A6" s="17" t="s">
        <v>84</v>
      </c>
      <c r="B6" s="43" t="s">
        <v>824</v>
      </c>
    </row>
    <row r="7" spans="1:6" ht="23.25" customHeight="1" x14ac:dyDescent="0.25">
      <c r="A7" s="17" t="s">
        <v>85</v>
      </c>
      <c r="B7" s="44" t="s">
        <v>801</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1.6402812449599993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0.2</v>
      </c>
      <c r="C28" s="39">
        <f>SUM(C11:C27)</f>
        <v>1.6402812449599993</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A6" sqref="A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3.0755273342999989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0.2</v>
      </c>
      <c r="C22" s="54">
        <f>SUM(C5:C21)</f>
        <v>3.0755273342999989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Normal="100" workbookViewId="0">
      <selection activeCell="A11" sqref="A11"/>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6.82</v>
      </c>
    </row>
    <row r="6" spans="1:4" ht="23.25" customHeight="1" x14ac:dyDescent="0.25">
      <c r="A6" s="17" t="s">
        <v>111</v>
      </c>
      <c r="B6" s="72">
        <f>IFERROR(Nutrients_from_future_land_use!C22-SuDS!G30-Nutrients_from_current_land_use!C28,0)</f>
        <v>1.4352460893399996</v>
      </c>
    </row>
    <row r="7" spans="1:4" ht="23.25" customHeight="1" x14ac:dyDescent="0.25">
      <c r="A7" s="17" t="s">
        <v>112</v>
      </c>
      <c r="B7" s="72">
        <f>IFERROR(B5+B6,0)</f>
        <v>8.2552460893399999</v>
      </c>
    </row>
    <row r="8" spans="1:4" ht="23.25" customHeight="1" x14ac:dyDescent="0.25">
      <c r="A8" s="17" t="s">
        <v>113</v>
      </c>
      <c r="B8" s="72">
        <f>IFERROR(IF(B7&lt;0,B7,B7*1.2),0)</f>
        <v>9.9062953072079996</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9.91</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26.26</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scale="67"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Matthew Williams</cp:lastModifiedBy>
  <cp:revision/>
  <cp:lastPrinted>2026-08-13T11:13:36Z</cp:lastPrinted>
  <dcterms:created xsi:type="dcterms:W3CDTF">2021-10-14T13:24:34Z</dcterms:created>
  <dcterms:modified xsi:type="dcterms:W3CDTF">2026-08-13T11:40:08Z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