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3000 SERIES/23040 The Orchids NN/2026/"/>
    </mc:Choice>
  </mc:AlternateContent>
  <xr:revisionPtr revIDLastSave="14" documentId="8_{91724FEC-5725-4D0C-B221-A75DC7BA5D2A}" xr6:coauthVersionLast="47" xr6:coauthVersionMax="47" xr10:uidLastSave="{C18832C3-F4B2-4AE0-838A-795500FCFDCA}"/>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25820" windowHeight="1550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Nutrients_from_wastewater!$A$3:$C$23</definedName>
    <definedName name="_xlnm.Print_Area" localSheetId="4">SuDS!$A$3:$H$30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l="1"/>
  <c r="C11" i="8"/>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<sst xmlns="http://schemas.openxmlformats.org/spreadsheetml/2006/main" count="3026" uniqueCount="843">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</sst>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90625" defaultRowHeight="15.5" x14ac:dyDescent="0.35"/>
  <cols>
    <col min="1" max="1" width="133.453125" style="5" customWidth="1"/>
    <col min="2" max="2" width="44.90625" style="5" customWidth="1"/>
    <col min="3" max="207" width="8.54296875" style="5" customWidth="1"/>
    <col min="208" max="16384" width="8.9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3" zoomScaleNormal="100" workbookViewId="0">
      <selection activeCell="C14" sqref="C14"/>
    </sheetView>
  </sheetViews>
  <sheetFormatPr defaultColWidth="8.90625" defaultRowHeight="14.5" x14ac:dyDescent="0.35"/>
  <cols>
    <col min="1" max="1" width="121.6328125" style="15" customWidth="1"/>
    <col min="2" max="2" width="25.90625" style="15" customWidth="1"/>
    <col min="3" max="3" width="27.08984375" style="15" customWidth="1"/>
    <col min="4" max="6" width="30.54296875" style="15" customWidth="1"/>
    <col min="7" max="360" width="8.54296875" style="15" customWidth="1"/>
    <col min="361" max="16384" width="8.9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46447</v>
      </c>
      <c r="C5" s="18"/>
    </row>
    <row r="6" spans="1:3" ht="20.25" customHeight="1" x14ac:dyDescent="0.35">
      <c r="A6" s="17" t="s">
        <v>69</v>
      </c>
      <c r="B6" s="25">
        <v>2.4</v>
      </c>
      <c r="C6" s="18"/>
    </row>
    <row r="7" spans="1:3" ht="20.25" customHeight="1" x14ac:dyDescent="0.35">
      <c r="A7" s="17" t="s">
        <v>70</v>
      </c>
      <c r="B7" s="26">
        <v>120</v>
      </c>
      <c r="C7" s="18"/>
    </row>
    <row r="8" spans="1:3" ht="20.25" customHeight="1" x14ac:dyDescent="0.35">
      <c r="A8" s="17" t="s">
        <v>71</v>
      </c>
      <c r="B8" s="26">
        <v>1</v>
      </c>
      <c r="C8" s="18"/>
    </row>
    <row r="9" spans="1:3" ht="20.25" customHeight="1" x14ac:dyDescent="0.35">
      <c r="A9" s="17" t="s">
        <v>72</v>
      </c>
      <c r="B9" s="26" t="s">
        <v>834</v>
      </c>
      <c r="C9" s="18"/>
    </row>
    <row r="10" spans="1:3" ht="39.75" customHeight="1" x14ac:dyDescent="0.35">
      <c r="A10" s="17" t="s">
        <v>73</v>
      </c>
      <c r="B10" s="26" t="s">
        <v>207</v>
      </c>
      <c r="C10" s="18"/>
    </row>
    <row r="11" spans="1:3" ht="20.25" customHeight="1" x14ac:dyDescent="0.3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7.9</v>
      </c>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2.4</v>
      </c>
    </row>
    <row r="18" spans="1:2" ht="20.25" customHeight="1" x14ac:dyDescent="0.35">
      <c r="A18" s="17" t="s">
        <v>79</v>
      </c>
      <c r="B18" s="31">
        <f>IFERROR(B17*B7,0)</f>
        <v>288</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0.62</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0866141732283472" right="0.70866141732283472" top="0.74803149606299213" bottom="0.74803149606299213" header="0.31496062992125984" footer="0.31496062992125984"/>
  <pageSetup scale="7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2" zoomScale="50" zoomScaleNormal="50" workbookViewId="0">
      <selection activeCell="B15" sqref="B15"/>
    </sheetView>
  </sheetViews>
  <sheetFormatPr defaultColWidth="9.08984375" defaultRowHeight="15.5" x14ac:dyDescent="0.35"/>
  <cols>
    <col min="1" max="1" width="87.90625" style="5" customWidth="1"/>
    <col min="2" max="2" width="40.54296875" style="5" customWidth="1"/>
    <col min="3" max="3" width="23.90625" style="5" customWidth="1"/>
    <col min="4" max="4" width="76.6328125" style="5" customWidth="1"/>
    <col min="5" max="386" width="8.54296875" style="5" customWidth="1"/>
    <col min="387" max="16384" width="9.089843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337</v>
      </c>
      <c r="F5" s="37"/>
    </row>
    <row r="6" spans="1:6" ht="23.25" customHeight="1" x14ac:dyDescent="0.35">
      <c r="A6" s="17" t="s">
        <v>84</v>
      </c>
      <c r="B6" s="43" t="s">
        <v>824</v>
      </c>
    </row>
    <row r="7" spans="1:6" ht="23.25" customHeight="1" x14ac:dyDescent="0.35">
      <c r="A7" s="17" t="s">
        <v>85</v>
      </c>
      <c r="B7" s="44" t="s">
        <v>802</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775</v>
      </c>
      <c r="B11" s="25">
        <v>0.11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1.7940513988649993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0.11</v>
      </c>
      <c r="C28" s="39">
        <f>SUM(C11:C27)</f>
        <v>1.7940513988649993</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scale="51"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3" zoomScale="60" zoomScaleNormal="60" workbookViewId="0">
      <selection activeCell="B16" sqref="B16"/>
    </sheetView>
  </sheetViews>
  <sheetFormatPr defaultColWidth="9.08984375" defaultRowHeight="15.5" x14ac:dyDescent="0.35"/>
  <cols>
    <col min="1" max="1" width="78" style="51" customWidth="1"/>
    <col min="2" max="2" width="40.54296875" style="51" customWidth="1"/>
    <col min="3" max="3" width="24.54296875" style="51" customWidth="1"/>
    <col min="4" max="473" width="8.54296875" style="51" customWidth="1"/>
    <col min="474" max="16384" width="9.089843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0.11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1.7940513988649993</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0.11</v>
      </c>
      <c r="C22" s="54">
        <f>SUM(C5:C21)</f>
        <v>1.7940513988649993</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scale="85"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zoomScale="40" zoomScaleNormal="40" workbookViewId="0">
      <selection activeCell="A3" sqref="A3:H30"/>
    </sheetView>
  </sheetViews>
  <sheetFormatPr defaultColWidth="9.08984375" defaultRowHeight="15.5" x14ac:dyDescent="0.35"/>
  <cols>
    <col min="1" max="1" width="132.90625" style="61" customWidth="1"/>
    <col min="2" max="3" width="19.90625" style="61" customWidth="1"/>
    <col min="4" max="4" width="21.08984375" style="61" customWidth="1"/>
    <col min="5" max="5" width="60.90625" style="61" customWidth="1"/>
    <col min="6" max="6" width="25.6328125" style="61" customWidth="1"/>
    <col min="7" max="7" width="23.6328125" style="61" customWidth="1"/>
    <col min="8" max="8" width="50.6328125" style="61" customWidth="1"/>
    <col min="9" max="471" width="8.54296875" style="61" customWidth="1"/>
    <col min="472" max="16384" width="9.089843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0866141732283472" right="0.70866141732283472" top="0.74803149606299213" bottom="0.74803149606299213" header="0.31496062992125984" footer="0.31496062992125984"/>
  <pageSetup scale="35"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90" zoomScaleNormal="90" workbookViewId="0">
      <selection activeCell="C2" sqref="C2"/>
    </sheetView>
  </sheetViews>
  <sheetFormatPr defaultColWidth="9.08984375" defaultRowHeight="14" x14ac:dyDescent="0.35"/>
  <cols>
    <col min="1" max="1" width="73.36328125" style="70" customWidth="1"/>
    <col min="2" max="4" width="40.54296875" style="70" customWidth="1"/>
    <col min="5" max="466" width="8.54296875" style="70" customWidth="1"/>
    <col min="467" max="16384" width="9.089843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0.62</v>
      </c>
    </row>
    <row r="6" spans="1:4" ht="23.25" customHeight="1" x14ac:dyDescent="0.35">
      <c r="A6" s="17" t="s">
        <v>111</v>
      </c>
      <c r="B6" s="72">
        <f>IFERROR(Nutrients_from_future_land_use!C22-SuDS!G30-Nutrients_from_current_land_use!C28,0)</f>
        <v>0</v>
      </c>
    </row>
    <row r="7" spans="1:4" ht="23.25" customHeight="1" x14ac:dyDescent="0.35">
      <c r="A7" s="17" t="s">
        <v>112</v>
      </c>
      <c r="B7" s="72">
        <f>IFERROR(B5+B6,0)</f>
        <v>0.62</v>
      </c>
    </row>
    <row r="8" spans="1:4" ht="23.25" customHeight="1" x14ac:dyDescent="0.35">
      <c r="A8" s="17" t="s">
        <v>113</v>
      </c>
      <c r="B8" s="72">
        <f>IFERROR(IF(B7&lt;0,B7,B7*1.2),0)</f>
        <v>0.74399999999999999</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0.74</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0866141732283472" right="0.70866141732283472" top="0.74803149606299213" bottom="0.74803149606299213" header="0.31496062992125984" footer="0.31496062992125984"/>
  <pageSetup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6328125" style="81" customWidth="1"/>
    <col min="5" max="5" width="25.6328125" style="81" customWidth="1"/>
    <col min="6" max="6" width="63.08984375" style="81" customWidth="1"/>
    <col min="7" max="7" width="22.453125" style="81" customWidth="1"/>
    <col min="8" max="8" width="15.6328125" style="81" customWidth="1"/>
    <col min="9" max="9" width="25.6328125" style="81" customWidth="1"/>
    <col min="10" max="10" width="23.36328125" style="81" customWidth="1"/>
    <col min="11" max="13" width="15.63281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0.9"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2026-05-11T08:45:13Z</cp:lastPrinted>
  <dcterms:created xsi:type="dcterms:W3CDTF">2021-10-14T13:24:34Z</dcterms:created>
  <dcterms:modified xsi:type="dcterms:W3CDTF">2026-05-11T08:45:23Z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