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C:\Users\richard.hughes\Downloads\"/>
    </mc:Choice>
  </mc:AlternateContent>
  <xr:revisionPtr revIDLastSave="0" documentId="8_{13D36621-88A1-4466-AA17-4F80A37A8A30}"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30450" yWindow="1650" windowWidth="21600" windowHeight="11175" tabRatio="801" activeTab="2"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11" i="8" s="1"/>
  <c r="A13" i="10" l="1"/>
  <c r="A14" i="10" s="1"/>
  <c r="A280" i="3" a="1"/>
  <c r="A280" i="3" l="1"/>
  <c r="B30" i="22"/>
  <c r="H193" i="3" l="1"/>
  <c r="F193" i="3" l="1"/>
  <c r="F192" i="3"/>
  <c r="F191" i="3"/>
  <c r="F190" i="3"/>
  <c r="F189" i="3"/>
  <c r="F188" i="3"/>
  <c r="F187" i="3"/>
  <c r="C5" i="9" s="1"/>
  <c r="C22" i="9" s="1"/>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<sst xmlns="http://schemas.openxmlformats.org/spreadsheetml/2006/main" count="1104" uniqueCount="417">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</sst>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_Links3" displayName="Table_1_Links3" ref="A10:B15" totalsRowShown="0" headerRowDxfId="104" dataDxfId="103">
  <autoFilter ref="A10:B15" xr:uid="{00000000-0009-0000-0100-000002000000}">
    <filterColumn colId="0" hiddenButton="1"/>
    <filterColumn colId="1" hiddenButton="1"/>
  </autoFilter>
  <tableColumns count="2">
    <tableColumn id="1" xr3:uid="{00000000-0010-0000-0000-000001000000}" name="Topic of each table" dataDxfId="102"/>
    <tableColumn id="2" xr3:uid="{00000000-0010-0000-0000-00000200000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2_Links4" displayName="Table_2_Links4" ref="A42:A46" totalsRowShown="0" headerRowDxfId="100" dataDxfId="98" headerRowBorderDxfId="99" tableBorderDxfId="97" totalsRowBorderDxfId="96">
  <autoFilter ref="A42:A46" xr:uid="{00000000-0009-0000-0100-000003000000}">
    <filterColumn colId="0" hiddenButton="1"/>
  </autoFilter>
  <tableColumns count="1">
    <tableColumn id="1" xr3:uid="{00000000-0010-0000-0100-000001000000}"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2" totalsRowShown="0" headerRowDxfId="94" dataDxfId="92" headerRowBorderDxfId="93" tableBorderDxfId="91" totalsRowBorderDxfId="90">
  <autoFilter ref="A4:C12" xr:uid="{00000000-0009-0000-0100-000004000000}">
    <filterColumn colId="0" hiddenButton="1"/>
    <filterColumn colId="1" hiddenButton="1"/>
    <filterColumn colId="2" hiddenButton="1"/>
  </autoFilter>
  <tableColumns count="3">
    <tableColumn id="1" xr3:uid="{00000000-0010-0000-0200-000001000000}" name="Description of required information" dataDxfId="89"/>
    <tableColumn id="2" xr3:uid="{00000000-0010-0000-0200-000002000000}" name="Data entry column - user inputs required" dataDxfId="88"/>
    <tableColumn id="4" xr3:uid="{00000000-0010-0000-0200-000004000000}"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4:B22" totalsRowShown="0" headerRowDxfId="86" dataDxfId="84" headerRowBorderDxfId="85" tableBorderDxfId="83">
  <autoFilter ref="A14:B22" xr:uid="{00000000-0009-0000-0100-000005000000}">
    <filterColumn colId="0" hiddenButton="1"/>
    <filterColumn colId="1" hiddenButton="1"/>
  </autoFilter>
  <tableColumns count="2">
    <tableColumn id="1" xr3:uid="{00000000-0010-0000-0300-000001000000}" name="Description of values generated" dataDxfId="82"/>
    <tableColumn id="2" xr3:uid="{00000000-0010-0000-0300-000002000000}"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120" dataDxfId="118" headerRowBorderDxfId="119" tableBorderDxfId="117" totalsRowBorderDxfId="116">
  <autoFilter ref="A4:B8" xr:uid="{00000000-0009-0000-0100-000007000000}">
    <filterColumn colId="0" hiddenButton="1"/>
    <filterColumn colId="1" hiddenButton="1"/>
  </autoFilter>
  <tableColumns count="2">
    <tableColumn id="1" xr3:uid="{00000000-0010-0000-0400-000001000000}" name="Description of required information" dataDxfId="115"/>
    <tableColumn id="2" xr3:uid="{00000000-0010-0000-0400-0000020000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113" dataDxfId="111" headerRowBorderDxfId="112" tableBorderDxfId="110" totalsRowBorderDxfId="109">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108"/>
    <tableColumn id="2" xr3:uid="{00000000-0010-0000-0500-000002000000}" name="Area (ha) - user inputs required" dataDxfId="107"/>
    <tableColumn id="4" xr3:uid="{00000000-0010-0000-0500-000004000000}" name="Annual phosphorus export  _x000a_(kg TP/yr)" dataDxfId="106"/>
    <tableColumn id="5" xr3:uid="{00000000-0010-0000-0500-000005000000}"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80" dataDxfId="79">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78"/>
    <tableColumn id="2" xr3:uid="{00000000-0010-0000-0600-000002000000}" name="Area (ha) - user inputs required" dataDxfId="77"/>
    <tableColumn id="4" xr3:uid="{00000000-0010-0000-0600-000004000000}"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75" dataDxfId="74">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73"/>
    <tableColumn id="2" xr3:uid="{00000000-0010-0000-0700-000002000000}" name="SuDS catchment area (ha) - user inputs required" dataDxfId="72"/>
    <tableColumn id="10" xr3:uid="{00000000-0010-0000-0700-00000A000000}" name="Percentage of flow entering the SuDS (%) - user inputs required" dataDxfId="71"/>
    <tableColumn id="4" xr3:uid="{00000000-0010-0000-0700-000004000000}"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69"/>
    <tableColumn id="8" xr3:uid="{00000000-0010-0000-0700-000008000000}" name="TP removal rate for features - user specified (%) - user inputs required" dataDxfId="68">
      <calculatedColumnFormula>IF(OR(#REF!="No",ISBLANK(#REF!)),"",IF(#REF!="Yes","","TN removal rate - user specified (%)"))</calculatedColumnFormula>
    </tableColumn>
    <tableColumn id="14" xr3:uid="{00000000-0010-0000-0700-00000E000000}" name="Annual phosphorus load removed by SuDS_x000a_(kg TP/yr)" dataDxfId="67"/>
    <tableColumn id="6" xr3:uid="{00000000-0010-0000-0700-00000600000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65" dataDxfId="63" headerRowBorderDxfId="64" tableBorderDxfId="62" totalsRowBorderDxfId="61">
  <autoFilter ref="A4:B14" xr:uid="{00000000-0009-0000-0100-000010000000}">
    <filterColumn colId="0" hiddenButton="1"/>
    <filterColumn colId="1" hiddenButton="1"/>
  </autoFilter>
  <tableColumns count="2">
    <tableColumn id="1" xr3:uid="{00000000-0010-0000-0800-000001000000}" name="Description of values generated" dataDxfId="60"/>
    <tableColumn id="2" xr3:uid="{00000000-0010-0000-0800-000002000000}"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6" displayName="Table6" ref="A240:A257" totalsRowShown="0" headerRowDxfId="58" dataDxfId="56" headerRowBorderDxfId="57" tableBorderDxfId="55" totalsRowBorderDxfId="54">
  <autoFilter ref="A240:A257" xr:uid="{00000000-0009-0000-0100-000006000000}">
    <filterColumn colId="0" hiddenButton="1"/>
  </autoFilter>
  <tableColumns count="1">
    <tableColumn id="1" xr3:uid="{00000000-0010-0000-0900-000001000000}"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8" displayName="Table8" ref="A235:B237" totalsRowShown="0" headerRowDxfId="52" dataDxfId="51">
  <autoFilter ref="A235:B237" xr:uid="{00000000-0009-0000-0100-000008000000}">
    <filterColumn colId="0" hiddenButton="1"/>
    <filterColumn colId="1" hiddenButton="1"/>
  </autoFilter>
  <tableColumns count="2">
    <tableColumn id="1" xr3:uid="{00000000-0010-0000-0A00-000001000000}" name="NVZ" dataDxfId="50"/>
    <tableColumn id="2" xr3:uid="{00000000-0010-0000-0A00-000002000000}"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9" displayName="Table9" ref="A226:C232" totalsRowShown="0" headerRowDxfId="48" dataDxfId="47">
  <autoFilter ref="A226:C232" xr:uid="{00000000-0009-0000-0100-000009000000}">
    <filterColumn colId="0" hiddenButton="1"/>
    <filterColumn colId="1" hiddenButton="1"/>
    <filterColumn colId="2" hiddenButton="1"/>
  </autoFilter>
  <tableColumns count="3">
    <tableColumn id="1" xr3:uid="{00000000-0010-0000-0B00-000001000000}" name="Soilscape drainage term" dataDxfId="46"/>
    <tableColumn id="2" xr3:uid="{00000000-0010-0000-0B00-000002000000}" name="Farmscoper term" dataDxfId="45"/>
    <tableColumn id="3" xr3:uid="{00000000-0010-0000-0B00-000003000000}"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e11" displayName="Table11" ref="A222:B223" totalsRowShown="0" headerRowDxfId="43" dataDxfId="42">
  <autoFilter ref="A222:B223" xr:uid="{00000000-0009-0000-0100-00000B000000}">
    <filterColumn colId="0" hiddenButton="1"/>
    <filterColumn colId="1" hiddenButton="1"/>
  </autoFilter>
  <tableColumns count="2">
    <tableColumn id="1" xr3:uid="{00000000-0010-0000-0C00-000001000000}" name="Operational Catchment" dataDxfId="41"/>
    <tableColumn id="2" xr3:uid="{00000000-0010-0000-0C00-00000200000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196:K219" totalsRowShown="0" headerRowDxfId="39" dataDxfId="37" headerRowBorderDxfId="38">
  <autoFilter ref="A196:K219"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D00-000001000000}" name="Rainfall band" dataDxfId="36"/>
    <tableColumn id="2" xr3:uid="{00000000-0010-0000-0D00-000002000000}" name="Mid" dataDxfId="35"/>
    <tableColumn id="3" xr3:uid="{00000000-0010-0000-0D00-000003000000}" name="Farmscoper Equivalent" dataDxfId="34"/>
    <tableColumn id="4" xr3:uid="{00000000-0010-0000-0D00-000004000000}" name="P Urban Runoff Coefficient " dataDxfId="33"/>
    <tableColumn id="5" xr3:uid="{00000000-0010-0000-0D00-000005000000}" name="N Urban Runoff Coefficient (kg/ha/yr)" dataDxfId="32"/>
    <tableColumn id="6" xr3:uid="{00000000-0010-0000-0D00-000006000000}" name="Residential P export coefficient (kg/ha/yr)" dataDxfId="31"/>
    <tableColumn id="7" xr3:uid="{00000000-0010-0000-0D00-000007000000}" name="Commercial / industrial P export coefficient (kg/ha/yr)" dataDxfId="30"/>
    <tableColumn id="8" xr3:uid="{00000000-0010-0000-0D00-000008000000}" name="Open urban P export coefficient (kg/ha/yr)" dataDxfId="29"/>
    <tableColumn id="9" xr3:uid="{00000000-0010-0000-0D00-000009000000}" name="Residential P export coefficient (kg/ha/yr)2" dataDxfId="28"/>
    <tableColumn id="10" xr3:uid="{00000000-0010-0000-0D00-00000A000000}" name="Commercial / industrial P export coefficient (kg/ha/yr)3" dataDxfId="27"/>
    <tableColumn id="11" xr3:uid="{00000000-0010-0000-0D00-00000B000000}"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13" displayName="Table13" ref="A51:M193" totalsRowShown="0" headerRowDxfId="25" dataDxfId="24">
  <autoFilter ref="A51:M19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E00-000001000000}" name="Catchment" dataDxfId="23"/>
    <tableColumn id="2" xr3:uid="{00000000-0010-0000-0E00-000002000000}" name="Farmscoper Farm Term" dataDxfId="22"/>
    <tableColumn id="3" xr3:uid="{00000000-0010-0000-0E00-000003000000}" name="NVZ" dataDxfId="21"/>
    <tableColumn id="4" xr3:uid="{00000000-0010-0000-0E00-000004000000}" name="Climate" dataDxfId="20"/>
    <tableColumn id="5" xr3:uid="{00000000-0010-0000-0E00-000005000000}" name="Farmscoper Soil Drainage Term" dataDxfId="19"/>
    <tableColumn id="6" xr3:uid="{00000000-0010-0000-0E00-000006000000}" name="Lookup" dataDxfId="18">
      <calculatedColumnFormula>"|"&amp;"|"&amp;"|"&amp;E52</calculatedColumnFormula>
    </tableColumn>
    <tableColumn id="7" xr3:uid="{00000000-0010-0000-0E00-000007000000}" name="Column3" dataDxfId="17"/>
    <tableColumn id="8" xr3:uid="{00000000-0010-0000-0E00-000008000000}" name="Phosphorus export coefficient" dataDxfId="16"/>
    <tableColumn id="9" xr3:uid="{00000000-0010-0000-0E00-000009000000}" name="Farm Lookup" dataDxfId="15"/>
    <tableColumn id="10" xr3:uid="{00000000-0010-0000-0E00-00000A000000}" name="Column1" dataDxfId="14"/>
    <tableColumn id="11" xr3:uid="{00000000-0010-0000-0E00-00000B000000}" name="Mean P export of farm type and climate combination" dataDxfId="13"/>
    <tableColumn id="12" xr3:uid="{00000000-0010-0000-0E00-00000C000000}" name="Column2" dataDxfId="12"/>
    <tableColumn id="13" xr3:uid="{00000000-0010-0000-0E00-00000D000000}"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4" displayName="Table14" ref="A4:D48" totalsRowShown="0" headerRowDxfId="10" dataDxfId="8" headerRowBorderDxfId="9" tableBorderDxfId="7" totalsRowBorderDxfId="6">
  <autoFilter ref="A4:D48" xr:uid="{00000000-0009-0000-0100-00000E000000}">
    <filterColumn colId="0" hiddenButton="1"/>
    <filterColumn colId="1" hiddenButton="1"/>
    <filterColumn colId="2" hiddenButton="1"/>
    <filterColumn colId="3" hiddenButton="1"/>
  </autoFilter>
  <tableColumns count="4">
    <tableColumn id="1" xr3:uid="{00000000-0010-0000-0F00-000001000000}" name="Discharge Site Name" dataDxfId="5"/>
    <tableColumn id="2" xr3:uid="{00000000-0010-0000-0F00-000002000000}" name="Phosphorus, Total as P (mg/l)" dataDxfId="4"/>
    <tableColumn id="3" xr3:uid="{00000000-0010-0000-0F00-000003000000}" name="Phosphorus, Total as P (mg/l), permit post 2025" dataDxfId="3"/>
    <tableColumn id="4" xr3:uid="{00000000-0010-0000-0F00-000004000000}"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37" zoomScaleNormal="100" workbookViewId="0">
      <selection activeCell="A40" sqref="A40"/>
    </sheetView>
  </sheetViews>
  <sheetFormatPr defaultColWidth="8.90625" defaultRowHeight="15.5" x14ac:dyDescent="0.35"/>
  <cols>
    <col min="1" max="1" width="124.36328125" style="6" customWidth="1"/>
    <col min="2" max="2" width="44.90625" style="6" customWidth="1"/>
    <col min="3" max="207" width="8.54296875" style="6" customWidth="1"/>
    <col min="208" max="16384" width="8.90625" style="6"/>
  </cols>
  <sheetData>
    <row r="1" spans="1:2" ht="50.4" customHeight="1" x14ac:dyDescent="0.35">
      <c r="A1" s="5" t="s">
        <v>0</v>
      </c>
    </row>
    <row r="2" spans="1:2" ht="23.4"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4"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4" customHeight="1" x14ac:dyDescent="0.35">
      <c r="A32" s="7" t="s">
        <v>37</v>
      </c>
    </row>
    <row r="33" spans="1:2" ht="53.15" customHeight="1" x14ac:dyDescent="0.35">
      <c r="A33" s="7" t="s">
        <v>38</v>
      </c>
    </row>
    <row r="34" spans="1:2" ht="43.5" customHeight="1" x14ac:dyDescent="0.35">
      <c r="A34" s="7" t="s">
        <v>39</v>
      </c>
    </row>
    <row r="35" spans="1:2" ht="39.9"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6.9" customHeight="1" x14ac:dyDescent="0.35">
      <c r="A41" s="8" t="s">
        <v>46</v>
      </c>
    </row>
    <row r="42" spans="1:2" ht="37.5" customHeight="1" x14ac:dyDescent="0.35">
      <c r="A42" s="9" t="s">
        <v>47</v>
      </c>
      <c r="B42" s="13"/>
    </row>
    <row r="43" spans="1:2" ht="41.4" customHeight="1" x14ac:dyDescent="0.35">
      <c r="A43" s="113" t="s">
        <v>48</v>
      </c>
      <c r="B43" s="14"/>
    </row>
    <row r="44" spans="1:2" ht="27" customHeight="1" x14ac:dyDescent="0.3">
      <c r="A44" s="113" t="s">
        <v>49</v>
      </c>
      <c r="B44" s="14"/>
    </row>
    <row r="45" spans="1:2" ht="42.65" customHeight="1" x14ac:dyDescent="0.3">
      <c r="A45" s="11" t="s">
        <v>50</v>
      </c>
      <c r="B45" s="14"/>
    </row>
    <row r="46" spans="1:2" ht="41.4" customHeight="1" x14ac:dyDescent="0.3">
      <c r="A46" s="114" t="s">
        <v>51</v>
      </c>
      <c r="B46" s="14"/>
    </row>
    <row r="47" spans="1:2" ht="36.9" customHeight="1" x14ac:dyDescent="0.3">
      <c r="A47" s="8" t="s">
        <v>52</v>
      </c>
    </row>
    <row r="48" spans="1:2" ht="56.4" customHeight="1" x14ac:dyDescent="0.3">
      <c r="A48" s="7" t="s">
        <v>53</v>
      </c>
    </row>
    <row r="49" spans="1:1" ht="207.9" customHeight="1" x14ac:dyDescent="0.3">
      <c r="A49" s="7" t="s">
        <v>54</v>
      </c>
    </row>
    <row r="50" spans="1:1" ht="29.15" customHeight="1" x14ac:dyDescent="0.3">
      <c r="A50" s="16" t="s">
        <v>55</v>
      </c>
    </row>
    <row r="51" spans="1:1" ht="35.4" customHeight="1" x14ac:dyDescent="0.3">
      <c r="A51" s="8" t="s">
        <v>56</v>
      </c>
    </row>
    <row r="52" spans="1:1" ht="36.75" customHeight="1" x14ac:dyDescent="0.3">
      <c r="A52" s="7" t="s">
        <v>57</v>
      </c>
    </row>
    <row r="53" spans="1:1" ht="195.65"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5"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00000000-0004-0000-0000-000000000000}"/>
    <hyperlink ref="A43" r:id="rId2" display="http://environment.data.gov.uk/catchment-planning/" xr:uid="{00000000-0004-0000-0000-000001000000}"/>
    <hyperlink ref="A44" r:id="rId3" location="." display="https://www.landis.org.uk/soilscapes/ - ." xr:uid="{00000000-0004-0000-0000-000002000000}"/>
    <hyperlink ref="A22" r:id="rId4" xr:uid="{00000000-0004-0000-0000-000003000000}"/>
    <hyperlink ref="A40" r:id="rId5" xr:uid="{00000000-0004-0000-0000-000004000000}"/>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00000000-0004-0000-0000-000005000000}"/>
    <hyperlink ref="B11" location="Nutrients_from_wastewater!A1" display="Nutrients from wastewater" xr:uid="{00000000-0004-0000-0000-000006000000}"/>
    <hyperlink ref="B12" location="Nutrients_from_current_land_use!A1" display="Nutrients from current land use" xr:uid="{00000000-0004-0000-0000-000007000000}"/>
    <hyperlink ref="B13" location="Nutrients_from_future_land_use!A1" display="Nutrients from future land use" xr:uid="{00000000-0004-0000-0000-000008000000}"/>
    <hyperlink ref="B14" location="SuDS!A1" display="SuDS" xr:uid="{00000000-0004-0000-0000-000009000000}"/>
    <hyperlink ref="B15" location="Final_nutrient_budgets!A1" display="Final_nutrient_budgets" xr:uid="{00000000-0004-0000-0000-00000A000000}"/>
    <hyperlink ref="A50" r:id="rId7" xr:uid="{00000000-0004-0000-0000-00000B000000}"/>
    <hyperlink ref="A45" r:id="rId8" xr:uid="{00000000-0004-0000-0000-00000C000000}"/>
  </hyperlinks>
  <pageMargins left="0.7" right="0.7" top="0.75" bottom="0.75" header="0.3" footer="0.3"/>
  <pageSetup paperSize="120" orientation="landscape"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topLeftCell="A14" zoomScaleNormal="100" workbookViewId="0">
      <selection activeCell="B2" sqref="B2"/>
    </sheetView>
  </sheetViews>
  <sheetFormatPr defaultColWidth="8.90625" defaultRowHeight="14.5" x14ac:dyDescent="0.35"/>
  <cols>
    <col min="1" max="1" width="120.90625" style="17" customWidth="1"/>
    <col min="2" max="2" width="33.54296875" style="17" customWidth="1"/>
    <col min="3" max="3" width="26.08984375" style="17" customWidth="1"/>
    <col min="4" max="6" width="30.54296875" style="17" customWidth="1"/>
    <col min="7" max="360" width="8.54296875" style="17" customWidth="1"/>
    <col min="361" max="16384" width="8.9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45903</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148</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0" xr:uid="{00000000-0002-0000-0100-000004000000}">
      <formula1>0</formula1>
    </dataValidation>
  </dataValidations>
  <pageMargins left="0.7" right="0.7" top="0.75" bottom="0.75" header="0.3" footer="0.3"/>
  <pageSetup paperSize="120"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00000000-0002-0000-0100-000005000000}">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abSelected="1" topLeftCell="A8" zoomScaleNormal="100" workbookViewId="0">
      <selection activeCell="B11" sqref="B11"/>
    </sheetView>
  </sheetViews>
  <sheetFormatPr defaultColWidth="9.08984375" defaultRowHeight="14" x14ac:dyDescent="0.35"/>
  <cols>
    <col min="1" max="1" width="90.08984375" style="37" customWidth="1"/>
    <col min="2" max="2" width="27.36328125" style="37" customWidth="1"/>
    <col min="3" max="3" width="24.36328125" style="37" customWidth="1"/>
    <col min="4" max="4" width="124.6328125" style="37" customWidth="1"/>
    <col min="5" max="386" width="8.54296875" style="37" customWidth="1"/>
    <col min="387" max="16384" width="9.089843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404</v>
      </c>
      <c r="C6" s="6"/>
      <c r="D6" s="6"/>
      <c r="E6" s="6"/>
      <c r="F6" s="6"/>
    </row>
    <row r="7" spans="1:6" ht="29.9" customHeight="1" x14ac:dyDescent="0.35">
      <c r="A7" s="18" t="s">
        <v>85</v>
      </c>
      <c r="B7" s="46" t="s">
        <v>375</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2.9" customHeight="1" x14ac:dyDescent="0.35">
      <c r="A11" s="48" t="s">
        <v>349</v>
      </c>
      <c r="B11" s="30">
        <v>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1.5512920268999992E-2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0.01</v>
      </c>
      <c r="C28" s="42">
        <f>SUM(C11:C27)</f>
        <v>1.5512920268999992E-2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12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1000000}">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2000000}">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3000000}">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4000000}">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2" zoomScaleNormal="100" workbookViewId="0">
      <selection activeCell="A8" sqref="A8"/>
    </sheetView>
  </sheetViews>
  <sheetFormatPr defaultColWidth="9.08984375" defaultRowHeight="14" x14ac:dyDescent="0.3"/>
  <cols>
    <col min="1" max="1" width="67.6328125" style="52" customWidth="1"/>
    <col min="2" max="2" width="22.90625" style="52" customWidth="1"/>
    <col min="3" max="3" width="24.54296875" style="52" customWidth="1"/>
    <col min="4" max="473" width="8.54296875" style="52" customWidth="1"/>
    <col min="474" max="16384" width="9.08984375" style="52"/>
  </cols>
  <sheetData>
    <row r="1" spans="1:3" ht="50.25" customHeight="1" x14ac:dyDescent="0.3">
      <c r="A1" s="5" t="s">
        <v>16</v>
      </c>
      <c r="B1" s="51"/>
      <c r="C1" s="51"/>
    </row>
    <row r="2" spans="1:3" ht="373.5" customHeight="1" x14ac:dyDescent="0.3">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1.5512920268999992E-2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0.01</v>
      </c>
      <c r="C22" s="56">
        <f>SUM(C5:C21)</f>
        <v>1.5512920268999992E-2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120"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A2" zoomScaleNormal="100" workbookViewId="0"/>
  </sheetViews>
  <sheetFormatPr defaultColWidth="9.08984375" defaultRowHeight="14" x14ac:dyDescent="0.35"/>
  <cols>
    <col min="1" max="1" width="132.08984375" style="65" customWidth="1"/>
    <col min="2" max="3" width="19.90625" style="65" customWidth="1"/>
    <col min="4" max="4" width="22.08984375" style="65" customWidth="1"/>
    <col min="5" max="5" width="60.90625" style="65" customWidth="1"/>
    <col min="6" max="6" width="23" style="65" customWidth="1"/>
    <col min="7" max="7" width="23.6328125" style="65" customWidth="1"/>
    <col min="8" max="8" width="117.08984375" style="65" customWidth="1"/>
    <col min="9" max="471" width="8.54296875" style="65" customWidth="1"/>
    <col min="472" max="16384" width="9.089843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zoomScaleNormal="100" workbookViewId="0">
      <selection activeCell="C4" sqref="C4"/>
    </sheetView>
  </sheetViews>
  <sheetFormatPr defaultColWidth="9.08984375" defaultRowHeight="14" x14ac:dyDescent="0.35"/>
  <cols>
    <col min="1" max="1" width="78.6328125" style="65" customWidth="1"/>
    <col min="2" max="2" width="30.90625" style="65" customWidth="1"/>
    <col min="3" max="4" width="40.54296875" style="65" customWidth="1"/>
    <col min="5" max="466" width="8.54296875" style="65" customWidth="1"/>
    <col min="467" max="16384" width="9.089843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0</v>
      </c>
    </row>
    <row r="7" spans="1:4" ht="24.75" customHeight="1" x14ac:dyDescent="0.3">
      <c r="A7" s="18" t="s">
        <v>112</v>
      </c>
      <c r="B7" s="78">
        <f>IFERROR(B5+B6,0)</f>
        <v>0.02</v>
      </c>
    </row>
    <row r="8" spans="1:4" ht="24.75" customHeight="1" x14ac:dyDescent="0.3">
      <c r="A8" s="18" t="s">
        <v>113</v>
      </c>
      <c r="B8" s="78">
        <f>IFERROR(IF(B7&lt;0,B7,B7*1.2),0)</f>
        <v>2.4E-2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0.02</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5"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12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0"/>
  <sheetViews>
    <sheetView topLeftCell="A2" zoomScaleNormal="100" workbookViewId="0">
      <selection activeCell="B9" sqref="B9"/>
    </sheetView>
  </sheetViews>
  <sheetFormatPr defaultColWidth="65.453125" defaultRowHeight="14" x14ac:dyDescent="0.3"/>
  <cols>
    <col min="1" max="1" width="47.36328125" style="88" customWidth="1"/>
    <col min="2" max="4" width="15.6328125" style="88" customWidth="1"/>
    <col min="5" max="5" width="25.6328125" style="88" customWidth="1"/>
    <col min="6" max="6" width="79.90625" style="88" customWidth="1"/>
    <col min="7" max="8" width="15.6328125" style="88" customWidth="1"/>
    <col min="9" max="9" width="25.6328125" style="88" customWidth="1"/>
    <col min="10" max="13" width="15.63281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1</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ht="13.75" x14ac:dyDescent="0.25">
      <c r="A15" s="90" t="s">
        <v>131</v>
      </c>
      <c r="B15" s="91">
        <v>1</v>
      </c>
      <c r="C15" s="91">
        <v>1</v>
      </c>
      <c r="D15" s="92">
        <v>1</v>
      </c>
      <c r="E15" s="65"/>
      <c r="F15" s="65"/>
      <c r="G15" s="65"/>
      <c r="H15" s="65"/>
      <c r="I15" s="65"/>
      <c r="J15" s="65"/>
      <c r="L15" s="65"/>
      <c r="M15" s="65"/>
    </row>
    <row r="16" spans="1:14" ht="13.75" x14ac:dyDescent="0.25">
      <c r="A16" s="90" t="s">
        <v>132</v>
      </c>
      <c r="B16" s="91">
        <v>8</v>
      </c>
      <c r="C16" s="91">
        <v>8</v>
      </c>
      <c r="D16" s="92">
        <v>8</v>
      </c>
      <c r="E16" s="65"/>
      <c r="F16" s="65"/>
      <c r="G16" s="65"/>
      <c r="H16" s="65"/>
      <c r="I16" s="65"/>
      <c r="J16" s="65"/>
      <c r="L16" s="65"/>
      <c r="M16" s="65"/>
    </row>
    <row r="17" spans="1:13" ht="13.75" x14ac:dyDescent="0.25">
      <c r="A17" s="90" t="s">
        <v>133</v>
      </c>
      <c r="B17" s="91">
        <v>8</v>
      </c>
      <c r="C17" s="91">
        <v>8</v>
      </c>
      <c r="D17" s="92">
        <v>8</v>
      </c>
      <c r="E17" s="65"/>
      <c r="F17" s="65"/>
      <c r="G17" s="65"/>
      <c r="H17" s="65"/>
      <c r="I17" s="65"/>
      <c r="J17" s="65"/>
      <c r="L17" s="65"/>
      <c r="M17" s="65"/>
    </row>
    <row r="18" spans="1:13" ht="13.75" x14ac:dyDescent="0.25">
      <c r="A18" s="90" t="s">
        <v>134</v>
      </c>
      <c r="B18" s="91">
        <v>1</v>
      </c>
      <c r="C18" s="91">
        <v>1</v>
      </c>
      <c r="D18" s="92">
        <v>0.25</v>
      </c>
      <c r="E18" s="65"/>
      <c r="F18" s="65"/>
      <c r="G18" s="65"/>
      <c r="H18" s="65"/>
      <c r="I18" s="65"/>
      <c r="J18" s="65"/>
      <c r="L18" s="65"/>
      <c r="M18" s="65"/>
    </row>
    <row r="19" spans="1:13" ht="13.75" x14ac:dyDescent="0.25">
      <c r="A19" s="90" t="s">
        <v>135</v>
      </c>
      <c r="B19" s="91">
        <v>1</v>
      </c>
      <c r="C19" s="91">
        <v>1</v>
      </c>
      <c r="D19" s="92">
        <v>1</v>
      </c>
      <c r="E19" s="65"/>
      <c r="F19" s="65"/>
      <c r="G19" s="65"/>
      <c r="H19" s="65"/>
      <c r="I19" s="65"/>
      <c r="J19" s="65"/>
      <c r="L19" s="65"/>
      <c r="M19" s="65"/>
    </row>
    <row r="20" spans="1:13" ht="13.75" x14ac:dyDescent="0.25">
      <c r="A20" s="90" t="s">
        <v>136</v>
      </c>
      <c r="B20" s="91">
        <v>8</v>
      </c>
      <c r="C20" s="91">
        <v>8</v>
      </c>
      <c r="D20" s="92">
        <v>8</v>
      </c>
      <c r="E20" s="65"/>
      <c r="F20" s="65"/>
      <c r="G20" s="65"/>
      <c r="H20" s="65"/>
      <c r="I20" s="65"/>
      <c r="J20" s="65"/>
      <c r="L20" s="65"/>
      <c r="M20" s="65"/>
    </row>
    <row r="21" spans="1:13" ht="13.75" x14ac:dyDescent="0.25">
      <c r="A21" s="90" t="s">
        <v>137</v>
      </c>
      <c r="B21" s="91">
        <v>1</v>
      </c>
      <c r="C21" s="91">
        <v>1</v>
      </c>
      <c r="D21" s="92">
        <v>0.25</v>
      </c>
      <c r="E21" s="65"/>
      <c r="F21" s="65"/>
      <c r="G21" s="65"/>
      <c r="H21" s="65"/>
      <c r="I21" s="65"/>
      <c r="J21" s="65"/>
      <c r="L21" s="65"/>
      <c r="M21" s="65"/>
    </row>
    <row r="22" spans="1:13" ht="13.75" x14ac:dyDescent="0.25">
      <c r="A22" s="90" t="s">
        <v>138</v>
      </c>
      <c r="B22" s="91">
        <v>8</v>
      </c>
      <c r="C22" s="91">
        <v>8</v>
      </c>
      <c r="D22" s="92">
        <v>8</v>
      </c>
      <c r="E22" s="65"/>
      <c r="F22" s="65"/>
      <c r="G22" s="65"/>
      <c r="H22" s="65"/>
      <c r="I22" s="65"/>
      <c r="J22" s="65"/>
      <c r="L22" s="65"/>
      <c r="M22" s="65"/>
    </row>
    <row r="23" spans="1:13" ht="13.75" x14ac:dyDescent="0.25">
      <c r="A23" s="90" t="s">
        <v>139</v>
      </c>
      <c r="B23" s="91">
        <v>1</v>
      </c>
      <c r="C23" s="91">
        <v>1</v>
      </c>
      <c r="D23" s="92">
        <v>0.25</v>
      </c>
      <c r="E23" s="65"/>
      <c r="F23" s="65"/>
      <c r="G23" s="65"/>
      <c r="H23" s="65"/>
      <c r="I23" s="65"/>
      <c r="J23" s="65"/>
      <c r="L23" s="65"/>
      <c r="M23" s="65"/>
    </row>
    <row r="24" spans="1:13" ht="13.75" x14ac:dyDescent="0.25">
      <c r="A24" s="90" t="s">
        <v>140</v>
      </c>
      <c r="B24" s="91">
        <v>8</v>
      </c>
      <c r="C24" s="91">
        <v>8</v>
      </c>
      <c r="D24" s="92">
        <v>8</v>
      </c>
      <c r="E24" s="65"/>
      <c r="F24" s="65"/>
      <c r="G24" s="65"/>
      <c r="H24" s="65"/>
      <c r="I24" s="65"/>
      <c r="J24" s="65"/>
      <c r="L24" s="65"/>
      <c r="M24" s="65"/>
    </row>
    <row r="25" spans="1:13" ht="13.75" x14ac:dyDescent="0.25">
      <c r="A25" s="90" t="s">
        <v>141</v>
      </c>
      <c r="B25" s="91">
        <v>2</v>
      </c>
      <c r="C25" s="91">
        <v>2</v>
      </c>
      <c r="D25" s="92">
        <v>2</v>
      </c>
      <c r="E25" s="65"/>
      <c r="F25" s="65"/>
      <c r="G25" s="65"/>
      <c r="H25" s="65"/>
      <c r="I25" s="65"/>
      <c r="J25" s="65"/>
      <c r="L25" s="65"/>
      <c r="M25" s="65"/>
    </row>
    <row r="26" spans="1:13" ht="13.75" x14ac:dyDescent="0.25">
      <c r="A26" s="90" t="s">
        <v>142</v>
      </c>
      <c r="B26" s="91">
        <v>8</v>
      </c>
      <c r="C26" s="91">
        <v>8</v>
      </c>
      <c r="D26" s="92">
        <v>8</v>
      </c>
      <c r="E26" s="65"/>
      <c r="F26" s="65"/>
      <c r="G26" s="65"/>
      <c r="H26" s="65"/>
      <c r="I26" s="65"/>
      <c r="J26" s="65"/>
      <c r="L26" s="65"/>
      <c r="M26" s="65"/>
    </row>
    <row r="27" spans="1:13" ht="13.75" x14ac:dyDescent="0.25">
      <c r="A27" s="90" t="s">
        <v>143</v>
      </c>
      <c r="B27" s="91">
        <v>8</v>
      </c>
      <c r="C27" s="91">
        <v>8</v>
      </c>
      <c r="D27" s="92">
        <v>8</v>
      </c>
      <c r="E27" s="65"/>
      <c r="F27" s="65"/>
      <c r="G27" s="65"/>
      <c r="H27" s="65"/>
      <c r="I27" s="65"/>
      <c r="J27" s="65"/>
      <c r="L27" s="65"/>
      <c r="M27" s="65"/>
    </row>
    <row r="28" spans="1:13" ht="13.75" x14ac:dyDescent="0.25">
      <c r="A28" s="90" t="s">
        <v>144</v>
      </c>
      <c r="B28" s="91">
        <v>1</v>
      </c>
      <c r="C28" s="91">
        <v>1</v>
      </c>
      <c r="D28" s="92">
        <v>0.25</v>
      </c>
      <c r="E28" s="65"/>
      <c r="F28" s="65"/>
      <c r="G28" s="65"/>
      <c r="H28" s="65"/>
      <c r="I28" s="65"/>
      <c r="J28" s="65"/>
      <c r="L28" s="65"/>
      <c r="M28" s="65"/>
    </row>
    <row r="29" spans="1:13" ht="13.75" x14ac:dyDescent="0.25">
      <c r="A29" s="90" t="s">
        <v>145</v>
      </c>
      <c r="B29" s="91">
        <v>1</v>
      </c>
      <c r="C29" s="91">
        <v>1</v>
      </c>
      <c r="D29" s="92">
        <v>0.25</v>
      </c>
      <c r="E29" s="65"/>
      <c r="F29" s="65"/>
      <c r="G29" s="65"/>
      <c r="H29" s="65"/>
      <c r="I29" s="65"/>
      <c r="J29" s="65"/>
      <c r="L29" s="65"/>
      <c r="M29" s="65"/>
    </row>
    <row r="30" spans="1:13" ht="13.75" x14ac:dyDescent="0.25">
      <c r="A30" s="90" t="s">
        <v>146</v>
      </c>
      <c r="B30" s="91">
        <v>1</v>
      </c>
      <c r="C30" s="91">
        <v>1</v>
      </c>
      <c r="D30" s="92">
        <v>0.25</v>
      </c>
      <c r="E30" s="65"/>
      <c r="F30" s="65"/>
      <c r="G30" s="65"/>
      <c r="H30" s="65"/>
      <c r="I30" s="65"/>
      <c r="J30" s="65"/>
      <c r="L30" s="65"/>
      <c r="M30" s="65"/>
    </row>
    <row r="31" spans="1:13" ht="13.75" x14ac:dyDescent="0.25">
      <c r="A31" s="90" t="s">
        <v>147</v>
      </c>
      <c r="B31" s="91">
        <v>1</v>
      </c>
      <c r="C31" s="91">
        <v>1</v>
      </c>
      <c r="D31" s="92">
        <v>0.25</v>
      </c>
      <c r="E31" s="65"/>
      <c r="F31" s="65"/>
      <c r="G31" s="65"/>
      <c r="H31" s="65"/>
      <c r="I31" s="65"/>
      <c r="J31" s="65"/>
      <c r="L31" s="65"/>
      <c r="M31" s="65"/>
    </row>
    <row r="32" spans="1:13" ht="13.75" x14ac:dyDescent="0.25">
      <c r="A32" s="90" t="s">
        <v>148</v>
      </c>
      <c r="B32" s="91">
        <v>1</v>
      </c>
      <c r="C32" s="91">
        <v>1</v>
      </c>
      <c r="D32" s="92">
        <v>0.25</v>
      </c>
      <c r="E32" s="65"/>
      <c r="F32" s="65"/>
      <c r="G32" s="65"/>
      <c r="H32" s="65"/>
      <c r="I32" s="65"/>
      <c r="J32" s="65"/>
      <c r="L32" s="65"/>
      <c r="M32" s="65"/>
    </row>
    <row r="33" spans="1:13" ht="13.75" x14ac:dyDescent="0.25">
      <c r="A33" s="90" t="s">
        <v>149</v>
      </c>
      <c r="B33" s="91">
        <v>8</v>
      </c>
      <c r="C33" s="91">
        <v>8</v>
      </c>
      <c r="D33" s="92">
        <v>8</v>
      </c>
      <c r="E33" s="65"/>
      <c r="F33" s="65"/>
      <c r="G33" s="65"/>
      <c r="H33" s="65"/>
      <c r="I33" s="65"/>
      <c r="J33" s="65"/>
      <c r="L33" s="65"/>
      <c r="M33" s="65"/>
    </row>
    <row r="34" spans="1:13" ht="13.75" x14ac:dyDescent="0.25">
      <c r="A34" s="90" t="s">
        <v>150</v>
      </c>
      <c r="B34" s="91">
        <v>8</v>
      </c>
      <c r="C34" s="91">
        <v>8</v>
      </c>
      <c r="D34" s="92">
        <v>8</v>
      </c>
      <c r="E34" s="65"/>
      <c r="F34" s="65"/>
      <c r="G34" s="65"/>
      <c r="H34" s="65"/>
      <c r="I34" s="65"/>
      <c r="J34" s="65"/>
      <c r="L34" s="65"/>
      <c r="M34" s="65"/>
    </row>
    <row r="35" spans="1:13" ht="13.75" x14ac:dyDescent="0.25">
      <c r="A35" s="90" t="s">
        <v>151</v>
      </c>
      <c r="B35" s="91">
        <v>1</v>
      </c>
      <c r="C35" s="91">
        <v>1</v>
      </c>
      <c r="D35" s="92">
        <v>0.25</v>
      </c>
      <c r="E35" s="65"/>
      <c r="F35" s="65"/>
      <c r="G35" s="65"/>
      <c r="H35" s="65"/>
      <c r="I35" s="65"/>
      <c r="J35" s="65"/>
      <c r="L35" s="65"/>
      <c r="M35" s="65"/>
    </row>
    <row r="36" spans="1:13" ht="13.75" x14ac:dyDescent="0.25">
      <c r="A36" s="90" t="s">
        <v>152</v>
      </c>
      <c r="B36" s="91">
        <v>8</v>
      </c>
      <c r="C36" s="91">
        <v>8</v>
      </c>
      <c r="D36" s="92">
        <v>8</v>
      </c>
      <c r="E36" s="65"/>
      <c r="F36" s="65"/>
      <c r="G36" s="65"/>
      <c r="H36" s="65"/>
      <c r="I36" s="65"/>
      <c r="J36" s="65"/>
      <c r="L36" s="65"/>
      <c r="M36" s="65"/>
    </row>
    <row r="37" spans="1:13" ht="13.75" x14ac:dyDescent="0.25">
      <c r="A37" s="90" t="s">
        <v>153</v>
      </c>
      <c r="B37" s="91">
        <v>8</v>
      </c>
      <c r="C37" s="91">
        <v>8</v>
      </c>
      <c r="D37" s="92">
        <v>0.25</v>
      </c>
      <c r="E37" s="65"/>
      <c r="F37" s="65"/>
      <c r="G37" s="65"/>
      <c r="H37" s="65"/>
      <c r="I37" s="65"/>
      <c r="J37" s="65"/>
      <c r="L37" s="65"/>
      <c r="M37" s="65"/>
    </row>
    <row r="38" spans="1:13" ht="13.75" x14ac:dyDescent="0.25">
      <c r="A38" s="90" t="s">
        <v>154</v>
      </c>
      <c r="B38" s="91">
        <v>8</v>
      </c>
      <c r="C38" s="91">
        <v>8</v>
      </c>
      <c r="D38" s="92">
        <v>8</v>
      </c>
      <c r="E38" s="65"/>
      <c r="F38" s="65"/>
      <c r="G38" s="65"/>
      <c r="H38" s="65"/>
      <c r="I38" s="65"/>
      <c r="J38" s="65"/>
      <c r="L38" s="65"/>
      <c r="M38" s="65"/>
    </row>
    <row r="39" spans="1:13" ht="13.75" x14ac:dyDescent="0.25">
      <c r="A39" s="90" t="s">
        <v>155</v>
      </c>
      <c r="B39" s="91">
        <v>1</v>
      </c>
      <c r="C39" s="91">
        <v>1</v>
      </c>
      <c r="D39" s="92">
        <v>0.25</v>
      </c>
      <c r="E39" s="65"/>
      <c r="F39" s="65"/>
      <c r="G39" s="65"/>
      <c r="H39" s="65"/>
      <c r="I39" s="65"/>
      <c r="J39" s="65"/>
      <c r="L39" s="65"/>
      <c r="M39" s="65"/>
    </row>
    <row r="40" spans="1:13" ht="13.75" x14ac:dyDescent="0.25">
      <c r="A40" s="90" t="s">
        <v>156</v>
      </c>
      <c r="B40" s="91">
        <v>1</v>
      </c>
      <c r="C40" s="91">
        <v>1</v>
      </c>
      <c r="D40" s="92">
        <v>1</v>
      </c>
      <c r="E40" s="65"/>
      <c r="F40" s="65"/>
      <c r="G40" s="65"/>
      <c r="H40" s="65"/>
      <c r="I40" s="65"/>
      <c r="J40" s="65"/>
      <c r="L40" s="65"/>
      <c r="M40" s="65"/>
    </row>
    <row r="41" spans="1:13" ht="13.75" x14ac:dyDescent="0.25">
      <c r="A41" s="90" t="s">
        <v>157</v>
      </c>
      <c r="B41" s="91">
        <v>0.5</v>
      </c>
      <c r="C41" s="91">
        <v>0.5</v>
      </c>
      <c r="D41" s="92">
        <v>0.25</v>
      </c>
      <c r="E41" s="65"/>
      <c r="F41" s="65"/>
      <c r="G41" s="65"/>
      <c r="H41" s="65"/>
      <c r="I41" s="65"/>
      <c r="J41" s="65"/>
      <c r="L41" s="65"/>
      <c r="M41" s="65"/>
    </row>
    <row r="42" spans="1:13" ht="13.75" x14ac:dyDescent="0.25">
      <c r="A42" s="90" t="s">
        <v>158</v>
      </c>
      <c r="B42" s="91">
        <v>8</v>
      </c>
      <c r="C42" s="91">
        <v>8</v>
      </c>
      <c r="D42" s="92">
        <v>8</v>
      </c>
      <c r="E42" s="65"/>
      <c r="F42" s="65"/>
      <c r="G42" s="65"/>
      <c r="H42" s="65"/>
      <c r="I42" s="65"/>
      <c r="J42" s="65"/>
      <c r="L42" s="65"/>
      <c r="M42" s="65"/>
    </row>
    <row r="43" spans="1:13" ht="13.75" x14ac:dyDescent="0.25">
      <c r="A43" s="90" t="s">
        <v>159</v>
      </c>
      <c r="B43" s="91">
        <v>8</v>
      </c>
      <c r="C43" s="91">
        <v>8</v>
      </c>
      <c r="D43" s="92">
        <v>8</v>
      </c>
      <c r="E43" s="65"/>
      <c r="F43" s="65"/>
      <c r="G43" s="65"/>
      <c r="H43" s="65"/>
      <c r="I43" s="65"/>
      <c r="J43" s="65"/>
      <c r="L43" s="65"/>
      <c r="M43" s="65"/>
    </row>
    <row r="44" spans="1:13" ht="13.75" x14ac:dyDescent="0.25">
      <c r="A44" s="90" t="s">
        <v>160</v>
      </c>
      <c r="B44" s="91">
        <v>8</v>
      </c>
      <c r="C44" s="91">
        <v>8</v>
      </c>
      <c r="D44" s="92">
        <v>8</v>
      </c>
      <c r="E44" s="65"/>
      <c r="F44" s="65"/>
      <c r="G44" s="65"/>
      <c r="H44" s="65"/>
      <c r="I44" s="65"/>
      <c r="J44" s="65"/>
      <c r="L44" s="65"/>
      <c r="M44" s="65"/>
    </row>
    <row r="45" spans="1:13" ht="13.75" x14ac:dyDescent="0.25">
      <c r="A45" s="90" t="s">
        <v>161</v>
      </c>
      <c r="B45" s="91">
        <v>9.6999999999999993</v>
      </c>
      <c r="C45" s="91">
        <v>9.6999999999999993</v>
      </c>
      <c r="D45" s="92">
        <v>9.6999999999999993</v>
      </c>
      <c r="E45" s="65"/>
      <c r="F45" s="65"/>
      <c r="G45" s="65"/>
      <c r="H45" s="65"/>
      <c r="I45" s="65"/>
      <c r="J45" s="65"/>
      <c r="L45" s="65"/>
      <c r="M45" s="65"/>
    </row>
    <row r="46" spans="1:13" ht="13.75" x14ac:dyDescent="0.25">
      <c r="A46" s="90" t="s">
        <v>162</v>
      </c>
      <c r="B46" s="91">
        <v>11.6</v>
      </c>
      <c r="C46" s="91">
        <v>11.6</v>
      </c>
      <c r="D46" s="92">
        <v>11.6</v>
      </c>
      <c r="E46" s="65"/>
      <c r="F46" s="65"/>
      <c r="G46" s="65"/>
      <c r="H46" s="65"/>
      <c r="I46" s="65"/>
      <c r="J46" s="65"/>
      <c r="L46" s="65"/>
      <c r="M46" s="65"/>
    </row>
    <row r="47" spans="1:13" ht="13.75" x14ac:dyDescent="0.25">
      <c r="A47" s="90" t="s">
        <v>163</v>
      </c>
      <c r="B47" s="91"/>
      <c r="C47" s="91"/>
      <c r="D47" s="92"/>
      <c r="E47" s="65"/>
      <c r="F47" s="65"/>
      <c r="G47" s="65"/>
      <c r="H47" s="65"/>
      <c r="I47" s="65"/>
      <c r="J47" s="65"/>
      <c r="L47" s="65"/>
      <c r="M47" s="65"/>
    </row>
    <row r="48" spans="1:13" ht="13.75" x14ac:dyDescent="0.25">
      <c r="A48" s="93" t="s">
        <v>164</v>
      </c>
      <c r="B48" s="94"/>
      <c r="C48" s="94"/>
      <c r="D48" s="95"/>
      <c r="E48" s="65"/>
      <c r="F48" s="65"/>
      <c r="G48" s="65"/>
      <c r="H48" s="65"/>
      <c r="I48" s="65"/>
      <c r="J48" s="65"/>
      <c r="L48" s="65"/>
      <c r="M48" s="65"/>
    </row>
    <row r="49" spans="1:13" ht="13.75"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5"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3.75"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3.75"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ht="13.75"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ht="13.75"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ht="13.75"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ht="13.75"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ht="13.75"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3.75"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ht="13.75"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ht="13.75"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ht="13.75"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3.75"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ht="13.75"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ht="13.75"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ht="13.75"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ht="13.75"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ht="13.75"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3.75"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ht="13.75"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ht="13.75"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ht="13.75"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ht="13.75"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3.75"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3.75"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3.75"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3.75"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3.75"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3.75"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3.75"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3.75"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3.75"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3.75"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3.75"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3.75"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3.75"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3.75"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3.75"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3.75"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3.75"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ht="13.75"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3.75"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3.75"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3.75"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3.75"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3.75"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3.75"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3.75"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ht="13.75"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3.75"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3.75"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3.75"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3.75"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3.75"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3.75"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3.75"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3.75"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3.75"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3.75"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3.75"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3.75"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3.75"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3.75"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3.75"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3.75"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3.75"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3.75"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3.75"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3.75"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3.75"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3.75"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3.75"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3.75"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3.75"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3.75"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3.75"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3.75"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3.75"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3.75"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3.75"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3.75"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3.75"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3.75"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3.75"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3.75"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3.75"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3.75"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3.75"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3.75"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3.75"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3.75"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3.75"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3.75"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3.75"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3.75"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3.75"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3.75"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3.75"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3.75"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3.75"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3.75"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ht="13.75"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ht="13.75"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ht="13.75"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ht="13.75"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ht="13.75"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ht="13.75"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ht="13.75"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ht="13.75"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ht="13.75"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ht="13.75"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ht="13.75"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ht="13.75"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ht="13.75"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ht="13.75"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ht="13.75"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ht="13.75"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ht="13.75"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ht="13.75"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ht="13.75"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ht="13.75"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ht="13.75"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ht="13.75"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ht="13.75"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ht="13.75"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ht="13.75"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ht="13.75"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ht="13.75"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ht="13.75"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ht="13.75"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ht="13.75"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ht="13.75"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ht="13.75"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ht="13.75"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ht="13.75"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ht="13.75"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3.75"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3.75"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3.75"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ht="13.75"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ht="13.75"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7.65"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ht="13.75"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ht="13.75"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3.75"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3.75"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3.75"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3.75"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3.75"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3.75"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3.75"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3.75"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3.75"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3.75"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3.75"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3.75"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3.75"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3.75"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3.75"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3.75"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3.75"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3.75"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3.75"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3.75"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3.75"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3.75"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3.75"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ht="13.75"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5" x14ac:dyDescent="0.25">
      <c r="A222" s="120" t="s">
        <v>392</v>
      </c>
      <c r="B222" s="120" t="s">
        <v>393</v>
      </c>
      <c r="C222" s="65"/>
      <c r="D222" s="65"/>
      <c r="F222" s="65"/>
      <c r="H222" s="97"/>
      <c r="J222" s="65"/>
      <c r="K222" s="65"/>
      <c r="L222" s="65"/>
      <c r="M222" s="65"/>
    </row>
    <row r="223" spans="1:13" ht="13.75" x14ac:dyDescent="0.25">
      <c r="A223" s="91" t="s">
        <v>179</v>
      </c>
      <c r="B223" s="91" t="s">
        <v>179</v>
      </c>
      <c r="C223" s="65"/>
      <c r="D223" s="65"/>
      <c r="F223" s="65"/>
      <c r="H223" s="97"/>
      <c r="J223" s="65"/>
      <c r="K223" s="65"/>
      <c r="L223" s="65"/>
      <c r="M223" s="65"/>
    </row>
    <row r="224" spans="1:13" ht="13.75"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5" x14ac:dyDescent="0.25">
      <c r="A226" s="120" t="s">
        <v>395</v>
      </c>
      <c r="B226" s="120" t="s">
        <v>396</v>
      </c>
      <c r="C226" s="120" t="s">
        <v>397</v>
      </c>
      <c r="D226" s="65"/>
      <c r="F226" s="65"/>
      <c r="H226" s="65"/>
      <c r="I226" s="65"/>
      <c r="J226" s="65"/>
      <c r="K226" s="65"/>
      <c r="L226" s="65"/>
      <c r="M226" s="65"/>
    </row>
    <row r="227" spans="1:13" ht="13.75" x14ac:dyDescent="0.25">
      <c r="A227" s="105" t="s">
        <v>398</v>
      </c>
      <c r="B227" s="91" t="s">
        <v>182</v>
      </c>
      <c r="C227" s="91" t="s">
        <v>399</v>
      </c>
      <c r="D227" s="65"/>
      <c r="F227" s="65"/>
      <c r="H227" s="65"/>
      <c r="I227" s="65"/>
      <c r="J227" s="65"/>
      <c r="K227" s="65"/>
      <c r="L227" s="65"/>
      <c r="M227" s="65"/>
    </row>
    <row r="228" spans="1:13" ht="27.65"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5" x14ac:dyDescent="0.25">
      <c r="A230" s="91" t="s">
        <v>404</v>
      </c>
      <c r="B230" s="91" t="s">
        <v>186</v>
      </c>
      <c r="C230" s="91" t="s">
        <v>401</v>
      </c>
      <c r="D230" s="65"/>
      <c r="F230" s="65"/>
      <c r="H230" s="65"/>
      <c r="I230" s="65"/>
      <c r="J230" s="65"/>
      <c r="K230" s="65"/>
      <c r="L230" s="65"/>
      <c r="M230" s="65"/>
    </row>
    <row r="231" spans="1:13" ht="27.65" x14ac:dyDescent="0.25">
      <c r="A231" s="91" t="s">
        <v>405</v>
      </c>
      <c r="B231" s="91" t="s">
        <v>186</v>
      </c>
      <c r="C231" s="91" t="s">
        <v>401</v>
      </c>
      <c r="D231" s="65"/>
      <c r="F231" s="65"/>
      <c r="H231" s="65"/>
      <c r="I231" s="102"/>
      <c r="J231" s="65"/>
      <c r="K231" s="65"/>
      <c r="L231" s="65"/>
      <c r="M231" s="65"/>
    </row>
    <row r="232" spans="1:13" ht="27.65"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5" x14ac:dyDescent="0.25">
      <c r="A235" s="119" t="s">
        <v>168</v>
      </c>
      <c r="B235" s="119" t="s">
        <v>393</v>
      </c>
      <c r="C235" s="65"/>
      <c r="D235" s="65"/>
      <c r="F235" s="65"/>
      <c r="H235" s="65"/>
      <c r="I235" s="65"/>
      <c r="J235" s="65"/>
      <c r="K235" s="65"/>
      <c r="L235" s="65"/>
      <c r="M235" s="65"/>
    </row>
    <row r="236" spans="1:13" ht="13.75" x14ac:dyDescent="0.25">
      <c r="A236" s="91" t="s">
        <v>408</v>
      </c>
      <c r="B236" s="103" t="b">
        <v>1</v>
      </c>
      <c r="C236" s="65"/>
      <c r="D236" s="65"/>
      <c r="F236" s="65"/>
      <c r="H236" s="65"/>
      <c r="I236" s="65"/>
      <c r="J236" s="65"/>
      <c r="K236" s="65"/>
      <c r="L236" s="65"/>
      <c r="M236" s="65"/>
    </row>
    <row r="237" spans="1:13" ht="13.75" x14ac:dyDescent="0.25">
      <c r="A237" s="91" t="s">
        <v>409</v>
      </c>
      <c r="B237" s="103" t="b">
        <v>0</v>
      </c>
      <c r="C237" s="65"/>
      <c r="D237" s="65"/>
      <c r="F237" s="65"/>
      <c r="H237" s="65"/>
      <c r="I237" s="65"/>
      <c r="J237" s="65"/>
      <c r="K237" s="65"/>
      <c r="L237" s="65"/>
      <c r="M237" s="65"/>
    </row>
    <row r="238" spans="1:13" ht="13.75" x14ac:dyDescent="0.25">
      <c r="A238" s="65"/>
      <c r="B238" s="97"/>
      <c r="C238" s="97"/>
      <c r="D238" s="65"/>
      <c r="F238" s="65"/>
    </row>
    <row r="239" spans="1:13" ht="37.5" customHeight="1" x14ac:dyDescent="0.25">
      <c r="A239" s="106" t="s">
        <v>410</v>
      </c>
      <c r="B239" s="126"/>
      <c r="C239" s="97"/>
      <c r="D239" s="65"/>
    </row>
    <row r="240" spans="1:13" ht="13.75" x14ac:dyDescent="0.25">
      <c r="A240" s="127" t="s">
        <v>411</v>
      </c>
      <c r="D240" s="65"/>
    </row>
    <row r="241" spans="1:8" ht="13.75" x14ac:dyDescent="0.25">
      <c r="A241" s="128" t="s">
        <v>180</v>
      </c>
      <c r="D241" s="65"/>
      <c r="E241" s="65"/>
      <c r="F241" s="65"/>
      <c r="G241" s="97"/>
      <c r="H241" s="97"/>
    </row>
    <row r="242" spans="1:8" ht="13.75" x14ac:dyDescent="0.25">
      <c r="A242" s="128" t="s">
        <v>198</v>
      </c>
      <c r="D242" s="65"/>
      <c r="E242" s="65"/>
      <c r="F242" s="65"/>
      <c r="G242" s="97"/>
      <c r="H242" s="97"/>
    </row>
    <row r="243" spans="1:8" ht="13.75" x14ac:dyDescent="0.25">
      <c r="A243" s="128" t="s">
        <v>212</v>
      </c>
      <c r="D243" s="65"/>
      <c r="E243" s="65"/>
      <c r="F243" s="65"/>
      <c r="G243" s="97"/>
      <c r="H243" s="97"/>
    </row>
    <row r="244" spans="1:8" ht="13.75" x14ac:dyDescent="0.25">
      <c r="A244" s="128" t="s">
        <v>221</v>
      </c>
      <c r="D244" s="65"/>
      <c r="E244" s="65"/>
      <c r="F244" s="65"/>
      <c r="G244" s="97"/>
      <c r="H244" s="97"/>
    </row>
    <row r="245" spans="1:8" ht="13.75" x14ac:dyDescent="0.25">
      <c r="A245" s="128" t="s">
        <v>229</v>
      </c>
      <c r="D245" s="65"/>
      <c r="E245" s="65"/>
      <c r="F245" s="65"/>
      <c r="G245" s="97"/>
      <c r="H245" s="97"/>
    </row>
    <row r="246" spans="1:8" ht="13.75" x14ac:dyDescent="0.25">
      <c r="A246" s="128" t="s">
        <v>239</v>
      </c>
      <c r="D246" s="65"/>
      <c r="E246" s="65"/>
      <c r="F246" s="65"/>
      <c r="G246" s="97"/>
      <c r="H246" s="97"/>
    </row>
    <row r="247" spans="1:8" ht="13.75" x14ac:dyDescent="0.25">
      <c r="A247" s="128" t="s">
        <v>412</v>
      </c>
      <c r="D247" s="65"/>
      <c r="E247" s="65"/>
      <c r="F247" s="65"/>
      <c r="G247" s="97"/>
      <c r="H247" s="97"/>
    </row>
    <row r="248" spans="1:8" ht="13.75" x14ac:dyDescent="0.25">
      <c r="A248" s="128" t="s">
        <v>250</v>
      </c>
      <c r="D248" s="65"/>
      <c r="E248" s="65"/>
      <c r="F248" s="65"/>
      <c r="G248" s="97"/>
      <c r="H248" s="97"/>
    </row>
    <row r="249" spans="1:8" ht="13.75" x14ac:dyDescent="0.25">
      <c r="A249" s="128" t="s">
        <v>264</v>
      </c>
      <c r="D249" s="65"/>
      <c r="E249" s="65"/>
      <c r="F249" s="65"/>
      <c r="G249" s="97"/>
      <c r="H249" s="97"/>
    </row>
    <row r="250" spans="1:8" ht="13.75" x14ac:dyDescent="0.25">
      <c r="A250" s="129" t="s">
        <v>344</v>
      </c>
      <c r="D250" s="65"/>
      <c r="E250" s="65"/>
      <c r="F250" s="65"/>
      <c r="G250" s="97"/>
      <c r="H250" s="97"/>
    </row>
    <row r="251" spans="1:8" ht="13.75" x14ac:dyDescent="0.25">
      <c r="A251" s="129" t="s">
        <v>346</v>
      </c>
      <c r="D251" s="65"/>
      <c r="E251" s="65"/>
      <c r="F251" s="65"/>
      <c r="G251" s="97"/>
      <c r="H251" s="97"/>
    </row>
    <row r="252" spans="1:8" ht="13.75" x14ac:dyDescent="0.25">
      <c r="A252" s="129" t="s">
        <v>347</v>
      </c>
      <c r="D252" s="65"/>
      <c r="E252" s="65"/>
      <c r="F252" s="65"/>
      <c r="G252" s="97"/>
      <c r="H252" s="97"/>
    </row>
    <row r="253" spans="1:8" ht="13.75" x14ac:dyDescent="0.25">
      <c r="A253" s="129" t="s">
        <v>348</v>
      </c>
      <c r="D253" s="65"/>
      <c r="E253" s="65"/>
      <c r="F253" s="65"/>
      <c r="G253" s="97"/>
      <c r="H253" s="97"/>
    </row>
    <row r="254" spans="1:8" ht="13.75" x14ac:dyDescent="0.25">
      <c r="A254" s="128" t="s">
        <v>349</v>
      </c>
      <c r="D254" s="65"/>
      <c r="E254" s="65"/>
      <c r="F254" s="65"/>
      <c r="G254" s="97"/>
      <c r="H254" s="97"/>
    </row>
    <row r="255" spans="1:8" ht="13.75" x14ac:dyDescent="0.25">
      <c r="A255" s="128" t="s">
        <v>350</v>
      </c>
      <c r="D255" s="65"/>
      <c r="E255" s="65"/>
      <c r="F255" s="65"/>
      <c r="G255" s="97"/>
      <c r="H255" s="97"/>
    </row>
    <row r="256" spans="1:8" ht="13.75" x14ac:dyDescent="0.25">
      <c r="A256" s="128" t="s">
        <v>351</v>
      </c>
      <c r="D256" s="65"/>
      <c r="E256" s="65"/>
      <c r="F256" s="65"/>
      <c r="G256" s="97"/>
      <c r="H256" s="97"/>
    </row>
    <row r="257" spans="1:8" ht="13.75" x14ac:dyDescent="0.25">
      <c r="A257" s="130" t="s">
        <v>345</v>
      </c>
      <c r="D257" s="65"/>
      <c r="E257" s="65"/>
      <c r="F257" s="65"/>
      <c r="G257" s="97"/>
      <c r="H257" s="97"/>
    </row>
    <row r="259" spans="1:8" ht="37.5" customHeight="1" x14ac:dyDescent="0.25">
      <c r="A259" s="106" t="s">
        <v>413</v>
      </c>
      <c r="B259" s="125"/>
    </row>
    <row r="260" spans="1:8" ht="13.75" x14ac:dyDescent="0.25">
      <c r="A260" s="119" t="s">
        <v>414</v>
      </c>
    </row>
    <row r="261" spans="1:8" ht="13.75" x14ac:dyDescent="0.25">
      <c r="A261" s="91" t="s">
        <v>180</v>
      </c>
    </row>
    <row r="262" spans="1:8" ht="13.75" x14ac:dyDescent="0.25">
      <c r="A262" s="91" t="s">
        <v>198</v>
      </c>
    </row>
    <row r="263" spans="1:8" ht="13.75" x14ac:dyDescent="0.25">
      <c r="A263" s="91" t="s">
        <v>212</v>
      </c>
    </row>
    <row r="264" spans="1:8" ht="13.75" x14ac:dyDescent="0.25">
      <c r="A264" s="91" t="s">
        <v>221</v>
      </c>
    </row>
    <row r="265" spans="1:8" ht="13.75" x14ac:dyDescent="0.25">
      <c r="A265" s="91" t="s">
        <v>229</v>
      </c>
    </row>
    <row r="266" spans="1:8" ht="13.75" x14ac:dyDescent="0.25">
      <c r="A266" s="91" t="s">
        <v>239</v>
      </c>
    </row>
    <row r="267" spans="1:8" ht="13.75" x14ac:dyDescent="0.25">
      <c r="A267" s="91" t="s">
        <v>250</v>
      </c>
    </row>
    <row r="268" spans="1:8" ht="13.75" x14ac:dyDescent="0.25">
      <c r="A268" s="91" t="s">
        <v>264</v>
      </c>
    </row>
    <row r="269" spans="1:8" ht="13.75" x14ac:dyDescent="0.25">
      <c r="A269" s="91" t="s">
        <v>344</v>
      </c>
    </row>
    <row r="270" spans="1:8" ht="13.75" x14ac:dyDescent="0.25">
      <c r="A270" s="98" t="s">
        <v>346</v>
      </c>
    </row>
    <row r="271" spans="1:8" ht="13.75" x14ac:dyDescent="0.25">
      <c r="A271" s="98" t="s">
        <v>347</v>
      </c>
    </row>
    <row r="272" spans="1:8" ht="13.75" x14ac:dyDescent="0.25">
      <c r="A272" s="98" t="s">
        <v>348</v>
      </c>
    </row>
    <row r="273" spans="1:1" ht="13.75" x14ac:dyDescent="0.25">
      <c r="A273" s="91" t="s">
        <v>349</v>
      </c>
    </row>
    <row r="274" spans="1:1" ht="13.75" x14ac:dyDescent="0.25">
      <c r="A274" s="91" t="s">
        <v>350</v>
      </c>
    </row>
    <row r="275" spans="1:1" ht="13.75" x14ac:dyDescent="0.25">
      <c r="A275" s="91" t="s">
        <v>351</v>
      </c>
    </row>
    <row r="276" spans="1:1" ht="13.75" x14ac:dyDescent="0.25">
      <c r="A276" s="91" t="s">
        <v>345</v>
      </c>
    </row>
    <row r="278" spans="1:1" ht="37.5" customHeight="1" x14ac:dyDescent="0.25">
      <c r="A278" s="8" t="s">
        <v>415</v>
      </c>
    </row>
    <row r="279" spans="1:1" ht="13.75" x14ac:dyDescent="0.25">
      <c r="A279" s="119" t="s">
        <v>416</v>
      </c>
    </row>
    <row r="280" spans="1:1" ht="13.75" x14ac:dyDescent="0.25">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00000000-0002-0000-0600-000000000000}"/>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purl.org/dc/elements/1.1/"/>
    <ds:schemaRef ds:uri="http://schemas.microsoft.com/office/2006/metadata/properties"/>
    <ds:schemaRef ds:uri="eadf615d-60bf-4100-8f9d-b3b6b1afcaac"/>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1b0cf190-34a4-46df-8e99-7b7b75534f8a"/>
    <ds:schemaRef ds:uri="662745e8-e224-48e8-a2e3-254862b8c2f5"/>
    <ds:schemaRef ds:uri="http://www.w3.org/XML/1998/namespace"/>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Hughes, Richard</cp:lastModifiedBy>
  <cp:revision/>
  <cp:lastPrinted>2024-09-03T12:07:07Z</cp:lastPrinted>
  <dcterms:created xsi:type="dcterms:W3CDTF">2021-10-14T13:24:34Z</dcterms:created>
  <dcterms:modified xsi:type="dcterms:W3CDTF">2026-07-23T14:02:18Z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