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C:\Users\Brian\Documents\Winterslow\Planning App 2\Ecology Comments\"/>
    </mc:Choice>
  </mc:AlternateContent>
  <xr:revisionPtr revIDLastSave="0" documentId="13_ncr:1_{AA78B787-981F-46AF-B838-FA00A146151A}"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680" yWindow="-120" windowWidth="29040" windowHeight="15720"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<sst xmlns="http://schemas.openxmlformats.org/spreadsheetml/2006/main" count="3029" uniqueCount="843">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</sst>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S56/OneDrive%20-%20Ricardo%20Plc/NE%20NN/Copy%20of%20Herefordshire%20Council%20Phosphate%20Budget%20Calculator_Final.xlsx" TargetMode="External"/><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9" dataDxfId="128">
  <autoFilter ref="A10:B15" xr:uid="{7EBF9311-A278-4083-BF4D-937B4AAC2ED7}">
    <filterColumn colId="0" hiddenButton="1"/>
    <filterColumn colId="1" hiddenButton="1"/>
  </autoFilter>
  <tableColumns count="2">
    <tableColumn id="1" xr3:uid="{B2BABBBB-B007-4481-A155-B2D1BFED30CB}" name="Topic of each table" dataDxfId="127"/>
    <tableColumn id="2" xr3:uid="{CCC921EE-8CEB-492A-BB39-F2811D4B50BE}" name="Link to each worksheet" dataDxfId="12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5" dataDxfId="123" headerRowBorderDxfId="124" tableBorderDxfId="122" totalsRowBorderDxfId="121">
  <autoFilter ref="A42:A46" xr:uid="{64981484-4795-461F-A3C7-626CD012A06C}">
    <filterColumn colId="0" hiddenButton="1"/>
  </autoFilter>
  <tableColumns count="1">
    <tableColumn id="1" xr3:uid="{DABB33F1-9955-4DF2-B73F-2381AAEB96BF}" name="Description of the information:" dataDxfId="12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9" dataDxfId="117" headerRowBorderDxfId="118" tableBorderDxfId="116" totalsRowBorderDxfId="115">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4"/>
    <tableColumn id="2" xr3:uid="{D22CDBE7-9B75-4248-A951-0D061DAA9F1C}" name="Data entry column - user inputs required" dataDxfId="113"/>
    <tableColumn id="4" xr3:uid="{20424A8D-23FA-4C1D-B394-6A4A0726E8D6}" name="Additional data entry column  - user inputs may be required" dataDxfId="11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1" dataDxfId="110" tableBorderDxfId="109">
  <autoFilter ref="A15:B23" xr:uid="{B50C45A2-2A77-478E-B226-DC5B3B2EA72E}">
    <filterColumn colId="0" hiddenButton="1"/>
    <filterColumn colId="1" hiddenButton="1"/>
  </autoFilter>
  <tableColumns count="2">
    <tableColumn id="1" xr3:uid="{FA8C78F6-50A3-498F-8975-6D1EC817B86B}" name="Description of values generated" dataDxfId="108"/>
    <tableColumn id="2" xr3:uid="{150A0AA5-FDF2-4BA1-A9A8-36A566F3E6CC}" name="Values generated" dataDxfId="10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6" dataDxfId="104" headerRowBorderDxfId="105" tableBorderDxfId="103" totalsRowBorderDxfId="102">
  <autoFilter ref="A4:B8" xr:uid="{E51AE02F-7B0C-4640-BEBD-8FD46432F29C}">
    <filterColumn colId="0" hiddenButton="1"/>
    <filterColumn colId="1" hiddenButton="1"/>
  </autoFilter>
  <tableColumns count="2">
    <tableColumn id="1" xr3:uid="{C513A266-837A-4378-8552-D156135B549F}" name="Description of required information" dataDxfId="101"/>
    <tableColumn id="2" xr3:uid="{9FEADC6D-D9F7-40A8-AB95-390DAB627A00}" name="Data entry column - user inputs required" dataDxfId="10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9" dataDxfId="98" tableBorderDxfId="9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6"/>
    <tableColumn id="2" xr3:uid="{DA6AF240-7DDF-40CC-B3C9-0A6C10900A68}" name="Area (ha) - user inputs required" dataDxfId="95"/>
    <tableColumn id="4" xr3:uid="{D46D9DE3-2913-45A9-81EF-5C0B16A60B70}" name="Annual nitrogen nutrient export  _x000a_(kg TN/yr)" dataDxfId="94"/>
    <tableColumn id="5" xr3:uid="{B35F3CE8-F7D9-4526-B8D6-064B09EE0E77}" name="Notes on data" dataDxfId="9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134" dataDxfId="133">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132"/>
    <tableColumn id="2" xr3:uid="{2BF0443C-5885-452F-9860-409F1647E1C1}" name="Area (ha) - user inputs required" dataDxfId="131"/>
    <tableColumn id="4" xr3:uid="{D4EA72A6-0C9C-4A1E-8AAC-10EB38F195A8}" name="Annual nitrogen nutrient export_x000a_(kg TN/yr)" dataDxfId="130"/>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 zoomScaleNormal="10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E21" sqref="E21"/>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46539</v>
      </c>
      <c r="C5" s="18"/>
    </row>
    <row r="6" spans="1:3" ht="20.25" customHeight="1" x14ac:dyDescent="0.3">
      <c r="A6" s="17" t="s">
        <v>69</v>
      </c>
      <c r="B6" s="25">
        <v>2</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835</v>
      </c>
      <c r="C9" s="18"/>
    </row>
    <row r="10" spans="1:3" ht="39.75" customHeight="1" x14ac:dyDescent="0.3">
      <c r="A10" s="17" t="s">
        <v>73</v>
      </c>
      <c r="B10" s="26" t="s">
        <v>208</v>
      </c>
      <c r="C10" s="18"/>
    </row>
    <row r="11" spans="1:3" ht="20.25" customHeight="1" x14ac:dyDescent="0.3">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4.5</v>
      </c>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2</v>
      </c>
    </row>
    <row r="18" spans="1:2" ht="20.25" customHeight="1" x14ac:dyDescent="0.3">
      <c r="A18" s="17" t="s">
        <v>79</v>
      </c>
      <c r="B18" s="31">
        <f>IFERROR(B17*B7,0)</f>
        <v>240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0.22</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2" zoomScaleNormal="100" workbookViewId="0">
      <selection activeCell="A13" sqref="A13"/>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337</v>
      </c>
      <c r="F5" s="37"/>
    </row>
    <row r="6" spans="1:6" ht="23.25" customHeight="1" x14ac:dyDescent="0.3">
      <c r="A6" s="17" t="s">
        <v>84</v>
      </c>
      <c r="B6" s="43" t="s">
        <v>824</v>
      </c>
    </row>
    <row r="7" spans="1:6" ht="23.25" customHeight="1" x14ac:dyDescent="0.3">
      <c r="A7" s="17" t="s">
        <v>85</v>
      </c>
      <c r="B7" s="44" t="s">
        <v>800</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253</v>
      </c>
      <c r="B11" s="25">
        <v>7.0000000000000007E-2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5.9730996182824851</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t="s">
        <v>259</v>
      </c>
      <c r="B12" s="25">
        <v>7.0000000000000007E-2</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12.673416120512222</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t="s">
        <v>246</v>
      </c>
      <c r="B13" s="25">
        <v>7.0000000000000007E-2</v>
      </c>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1.41880318079072</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0.21000000000000002</v>
      </c>
      <c r="C28" s="39">
        <f>SUM(C11:C27)</f>
        <v>20.06531891958543</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F8" sqref="F8"/>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0.14445715171499995</v>
      </c>
    </row>
    <row r="6" spans="1:3" ht="23.25" customHeight="1" x14ac:dyDescent="0.25">
      <c r="A6" s="59" t="s">
        <v>770</v>
      </c>
      <c r="B6" s="60">
        <v>0.21</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0.63</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0.22</v>
      </c>
      <c r="C22" s="54">
        <f>SUM(C5:C21)</f>
        <v>0.77445715171499996</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0.22</v>
      </c>
    </row>
    <row r="6" spans="1:4" ht="23.25" customHeight="1" x14ac:dyDescent="0.3">
      <c r="A6" s="17" t="s">
        <v>111</v>
      </c>
      <c r="B6" s="72">
        <f>IFERROR(Nutrients_from_future_land_use!C22-SuDS!G30-Nutrients_from_current_land_use!C28,0)</f>
        <v>-19.290861767870428</v>
      </c>
    </row>
    <row r="7" spans="1:4" ht="23.25" customHeight="1" x14ac:dyDescent="0.3">
      <c r="A7" s="17" t="s">
        <v>112</v>
      </c>
      <c r="B7" s="72">
        <f>IFERROR(B5+B6,0)</f>
        <v>-19.070861767870429</v>
      </c>
    </row>
    <row r="8" spans="1:4" ht="23.25" customHeight="1" x14ac:dyDescent="0.3">
      <c r="A8" s="17" t="s">
        <v>113</v>
      </c>
      <c r="B8" s="72">
        <f>IFERROR(IF(B7&lt;0,B7,B7*1.2),0)</f>
        <v>-19.070861767870429</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A711">_xlfn._xlws.SORT(_xlfn.UNIQUE(_xlfn._xlws.FILTER(Nutrients_from_future_land_use!$A$5:$A$21,Nutrients_from_future_land_use!$A$5:$A$21&lt;&gt;"")))</f>
        <v>Greenspace</v>
      </c>
    </row>
    <row r="711" spans="1:1" x14ac:dyDescent="0.25">
      <c r="A711"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Brian Gamet</cp:lastModifiedBy>
  <cp:revision/>
  <dcterms:created xsi:type="dcterms:W3CDTF">2021-10-14T13:24:34Z</dcterms:created>
  <dcterms:modified xsi:type="dcterms:W3CDTF">2026-05-27T11:57:53Z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