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C:\Users\offic\Desktop\BUSINESS\FMH ARCHITECTURAL LTD - architectural services\Projects 1300 -1399\1364 - 2 sharcott pennings pewsey\"/>
    </mc:Choice>
  </mc:AlternateContent>
  <xr:revisionPtr revIDLastSave="0" documentId="8_{FC9E98F9-41F7-4952-B88E-27C5C74F9D48}"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08" yWindow="-108" windowWidth="23256" windowHeight="13176"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<sst xmlns="http://schemas.openxmlformats.org/spreadsheetml/2006/main" count="1106" uniqueCount="419">
  <si>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</si>
  <si>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</si>
  <si>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</si>
  <si>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</si>
  <si>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</si>
  <si>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</si>
  <si>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</si>
  <si>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</si>
  <si>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</si>
  <si>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</si>
  <si>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</si>
  <si>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</si>
  <si>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</si>
  <si>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</si>
  <si>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</si>
  <si>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</si>
  <si>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</si>
  <si>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</si>
  <si>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</si>
  <si>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</si>
  <si>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</si>
  <si>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</si>
  <si>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</si>
  <si>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</si>
  <si>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</si>
  <si>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</si>
  <si>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</si>
  <si>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</si>
  <si>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</si>
  <si>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</si>
  <si>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</si>
  <si>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</si>
  <si>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</si>
  <si>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</si>
  <si>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</si>
  <si>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</si>
  <si>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</si>
  <si>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</si>
  <si>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</si>
  <si>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</si>
  <si>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</si>
  <si>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</si>
  <si>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</si>
  <si>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</si>
  <si>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</si>
  <si>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</si>
  <si>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</si>
  <si>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</si>
  <si>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</si>
  <si>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</si>
  <si>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</si>
  <si>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</si>
  <si>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</si>
  <si>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</si>
  <si>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</si>
  <si>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</si>
  <si>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</si>
  <si>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</si>
  <si>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</si>
  <si>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</si>
  <si>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</si>
  <si>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</si>
  <si>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</si>
  <si>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</si>
  <si>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</si>
  <si>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</si>
  <si>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</si>
  <si>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</si>
  <si>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</si>
  <si>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</si>
  <si>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</si>
  <si>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</si>
  <si>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</si>
  <si>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</si>
  <si>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</si>
  <si>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</si>
  <si>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</si>
  <si>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</si>
  <si>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</si>
  <si>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</si>
  <si>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</si>
  <si>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</si>
  <si>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</si>
  <si>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</si>
  <si>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</si>
  <si>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</si>
  <si>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</si>
  <si>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</si>
  <si>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</si>
  <si>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</si>
  <si>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</si>
  <si>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</si>
  <si>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</si>
  <si>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</si>
  <si>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</si>
  <si>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</si>
  <si>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</si>
  <si>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</si>
  <si>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</si>
  <si>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</si>
  <si>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</si>
  <si>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</si>
  <si>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</si>
  <si>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</si>
  <si>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</si>
  <si>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</si>
  <si>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</si>
  <si>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</si>
  <si>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</si>
  <si>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</si>
  <si>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</si>
  <si>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</si>
  <si>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</si>
  <si>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</si>
  <si>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</si>
  <si>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</si>
  <si>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</si>
  <si>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</si>
  <si>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</si>
  <si>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</si>
  <si>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</si>
  <si>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</si>
  <si>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</si>
  <si>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</si>
  <si>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</si>
  <si>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</si>
  <si>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</si>
  <si>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</si>
  <si>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</si>
  <si>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</si>
  <si>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</si>
  <si>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</si>
  <si>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</si>
  <si>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</si>
  <si>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</si>
  <si>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</si>
  <si>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</si>
  <si>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</si>
  <si>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</si>
  <si>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</si>
  <si>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</si>
  <si>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</si>
  <si>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</si>
  <si>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</si>
  <si>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</si>
  <si>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</si>
  <si>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</si>
  <si>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</si>
  <si>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</si>
  <si>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</si>
  <si>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</si>
  <si>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</si>
  <si>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</si>
  <si>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</si>
  <si>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</si>
  <si>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</si>
  <si>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</si>
  <si>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</si>
  <si>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</si>
  <si>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</si>
  <si>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</si>
  <si>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</si>
  <si>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</si>
  <si>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</si>
  <si>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</si>
  <si>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</si>
  <si>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</si>
  <si>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</si>
  <si>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</si>
  <si>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</si>
  <si>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</si>
  <si>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</si>
  <si>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</si>
  <si>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</si>
  <si>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</si>
  <si>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</si>
  <si>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</si>
  <si>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</si>
  <si>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</si>
  <si>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</si>
  <si>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</si>
  <si>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</si>
  <si>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</si>
  <si>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</si>
  <si>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</si>
  <si>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</si>
  <si>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</si>
  <si>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</si>
  <si>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</si>
  <si>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</si>
  <si>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</si>
  <si>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</si>
  <si>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</si>
  <si>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</si>
  <si>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</si>
  <si>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</si>
  <si>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</si>
  <si>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</si>
  <si>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</si>
  <si>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</si>
  <si>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</si>
  <si>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</si>
  <si>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</si>
  <si>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</si>
  <si>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</si>
  <si>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</si>
  <si>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</si>
  <si>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</si>
  <si>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</si>
  <si>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</si>
  <si>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</si>
  <si>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</si>
  <si>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</si>
  <si>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</si>
  <si>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</si>
  <si>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</si>
  <si>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</si>
  <si>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</si>
  <si>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</si>
  <si>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</si>
  <si>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</si>
  <si>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</si>
  <si>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</si>
  <si>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</si>
  <si>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</si>
  <si>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</si>
  <si>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</si>
  <si>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</si>
  <si>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</si>
  <si>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</si>
  <si>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</si>
  <si>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</si>
  <si>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</si>
  <si>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</si>
  <si>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</si>
  <si>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</si>
  <si>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</si>
  <si>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</si>
  <si>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</si>
  <si>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</si>
  <si>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</si>
  <si>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</si>
  <si>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</si>
  <si>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</si>
  <si>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</si>
  <si>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</si>
  <si>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</si>
  <si>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</si>
  <si>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</si>
  <si>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</si>
  <si>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</si>
  <si>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</si>
  <si>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</si>
  <si>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</si>
  <si>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</si>
  <si>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</si>
  <si>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</si>
  <si>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</si>
  <si>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</si>
  <si>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</si>
  <si>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</si>
  <si>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</si>
  <si>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</si>
  <si>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</si>
  <si>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</si>
  <si>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</si>
  <si>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</si>
  <si>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</si>
  <si>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</si>
  <si>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</si>
  <si>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</si>
  <si>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</si>
  <si>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</si>
  <si>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</si>
  <si>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</si>
  <si>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</si>
  <si>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</si>
  <si>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</si>
  <si>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</si>
  <si>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</si>
  <si>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</si>
  <si>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</si>
  <si>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</si>
  <si>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</si>
  <si>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</si>
  <si>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</si>
  <si>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</si>
  <si>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</si>
  <si>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</si>
  <si>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</si>
  <si>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</si>
  <si>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</si>
  <si>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</si>
  <si>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</si>
  <si>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</si>
  <si>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</si>
  <si>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</si>
  <si>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</si>
  <si>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</si>
  <si>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</si>
  <si>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</si>
  <si>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</si>
  <si>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</si>
  <si>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</si>
  <si>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</si>
  <si>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</si>
  <si>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</si>
  <si>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</si>
  <si>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</si>
  <si>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</si>
  <si>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</si>
  <si>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</si>
  <si>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</si>
  <si>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</si>
  <si>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</si>
  <si>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</si>
  <si>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</si>
  <si>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</si>
  <si>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</si>
  <si>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</si>
  <si>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</si>
  <si>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</si>
  <si>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</si>
  <si>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</si>
  <si>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</si>
  <si>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</si>
  <si>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</si>
  <si>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</si>
  <si>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</si>
  <si>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</si>
  <si>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</si>
  <si>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</si>
  <si>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</si>
  <si>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</si>
  <si>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</si>
  <si>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</si>
  <si>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</si>
  <si>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</si>
  <si>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</si>
  <si>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</si>
  <si>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</si>
  <si>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</si>
  <si>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</si>
  <si>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</si>
  <si>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</si>
  <si>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</si>
  <si>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</si>
  <si>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</si>
  <si>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</si>
  <si>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</si>
  <si>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</si>
  <si>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</si>
  <si>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</si>
  <si>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</si>
  <si>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</si>
  <si>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</si>
  <si>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</si>
  <si>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</si>
  <si>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</si>
  <si>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</si>
  <si>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</si>
  <si>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</si>
  <si>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</si>
  <si>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</si>
  <si>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</si>
  <si>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</si>
  <si>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</si>
  <si>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</si>
  <si>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</si>
  <si>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</si>
  <si>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</si>
  <si>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</si>
  <si>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</si>
  <si>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</si>
  <si>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</si>
  <si>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</si>
  <si>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</si>
  <si>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</si>
  <si>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</si>
  <si>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</si>
  <si>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</si>
  <si>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</si>
  <si>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</si>
  <si>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</si>
  <si>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</si>
  <si>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</si>
  <si>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</si>
  <si>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</si>
  <si>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</si>
  <si>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</si>
  <si>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</si>
  <si>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</si>
  <si>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</si>
  <si>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</si>
  <si>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</si>
  <si>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</si>
  <si>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</si>
  <si>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</si>
  <si>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</si>
  <si>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</si>
  <si>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</si>
  <si>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</si>
  <si>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</si>
  <si>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</si>
  <si>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</si>
  <si>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</si>
  <si>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</si>
  <si>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</si>
  <si>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</si>
  <si>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</si>
  <si>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</si>
  <si>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</si>
  <si>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</si>
  <si>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</si>
  <si>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</si>
  <si>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</si>
  <si>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</si>
  <si>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 xml:space="preserve">Crate soak-aways </t>
  </si>
  <si>
    <t xml:space="preserve">Domestic annex and surrounding garden and patio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</si>
</sst>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election activeCell="A50" sqref="A50"/>
    </sheetView>
  </sheetViews>
  <sheetFormatPr defaultColWidth="8.77734375" defaultRowHeight="15" x14ac:dyDescent="0.3"/>
  <cols>
    <col min="1" max="1" width="124.21875" style="6" customWidth="1"/>
    <col min="2" max="2" width="44.77734375" style="6" customWidth="1"/>
    <col min="3" max="207" width="8.554687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1" customHeight="1" x14ac:dyDescent="0.3">
      <c r="A33" s="7" t="s">
        <v>38</v>
      </c>
    </row>
    <row r="34" spans="1:2" ht="43.5" customHeight="1" x14ac:dyDescent="0.3">
      <c r="A34" s="7" t="s">
        <v>39</v>
      </c>
    </row>
    <row r="35" spans="1:2" ht="40.049999999999997"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6"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1" customHeight="1" x14ac:dyDescent="0.3">
      <c r="A50" s="16" t="s">
        <v>55</v>
      </c>
    </row>
    <row r="51" spans="1:1" ht="35.549999999999997"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19" zoomScaleNormal="100" workbookViewId="0">
      <selection activeCell="B9" sqref="B9"/>
    </sheetView>
  </sheetViews>
  <sheetFormatPr defaultColWidth="8.77734375" defaultRowHeight="14.4" x14ac:dyDescent="0.3"/>
  <cols>
    <col min="1" max="1" width="120.77734375" style="17" customWidth="1"/>
    <col min="2" max="2" width="33.5546875" style="17" customWidth="1"/>
    <col min="3" max="3" width="26.21875" style="17" customWidth="1"/>
    <col min="4" max="6" width="30.5546875" style="17" customWidth="1"/>
    <col min="7" max="360" width="8.5546875" style="17" customWidth="1"/>
    <col min="361" max="16384" width="8.777343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46508</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1</v>
      </c>
      <c r="C8" s="19"/>
    </row>
    <row r="9" spans="1:5" ht="39.6" customHeight="1" x14ac:dyDescent="0.3">
      <c r="A9" s="18" t="s">
        <v>72</v>
      </c>
      <c r="B9" s="31" t="s">
        <v>145</v>
      </c>
      <c r="C9" s="19"/>
    </row>
    <row r="10" spans="1:5" ht="24.6" customHeight="1" x14ac:dyDescent="0.3">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11" sqref="B11"/>
    </sheetView>
  </sheetViews>
  <sheetFormatPr defaultColWidth="9.21875" defaultRowHeight="13.8" x14ac:dyDescent="0.3"/>
  <cols>
    <col min="1" max="1" width="90.21875" style="37" customWidth="1"/>
    <col min="2" max="2" width="27.21875" style="37" customWidth="1"/>
    <col min="3" max="3" width="24.21875" style="37" customWidth="1"/>
    <col min="4" max="4" width="124.77734375" style="37" customWidth="1"/>
    <col min="5" max="386" width="8.5546875" style="37" customWidth="1"/>
    <col min="387" max="16384" width="9.218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398</v>
      </c>
      <c r="C6" s="6"/>
      <c r="D6" s="6"/>
      <c r="E6" s="6"/>
      <c r="F6" s="6"/>
    </row>
    <row r="7" spans="1:6" ht="29.85" customHeight="1" x14ac:dyDescent="0.3">
      <c r="A7" s="18" t="s">
        <v>85</v>
      </c>
      <c r="B7" s="46" t="s">
        <v>376</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349</v>
      </c>
      <c r="B11" s="30">
        <v>0.02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3.3027378537999988E-2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0.02</v>
      </c>
      <c r="C28" s="42">
        <f>SUM(C11:C27)</f>
        <v>3.3027378537999988E-2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A5" sqref="A5"/>
    </sheetView>
  </sheetViews>
  <sheetFormatPr defaultColWidth="9.21875" defaultRowHeight="13.8" x14ac:dyDescent="0.25"/>
  <cols>
    <col min="1" max="1" width="67.77734375" style="52" customWidth="1"/>
    <col min="2" max="2" width="22.77734375" style="52" customWidth="1"/>
    <col min="3" max="3" width="24.5546875" style="52" customWidth="1"/>
    <col min="4" max="473" width="8.5546875" style="52" customWidth="1"/>
    <col min="474" max="16384" width="9.218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0.02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3.3027378537999988E-2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0.02</v>
      </c>
      <c r="C22" s="56">
        <f>SUM(C5:C21)</f>
        <v>3.3027378537999988E-2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3" zoomScaleNormal="100" workbookViewId="0">
      <selection activeCell="B5" sqref="B5"/>
    </sheetView>
  </sheetViews>
  <sheetFormatPr defaultColWidth="9.21875" defaultRowHeight="13.8" x14ac:dyDescent="0.3"/>
  <cols>
    <col min="1" max="1" width="132.21875" style="65" customWidth="1"/>
    <col min="2" max="3" width="19.77734375" style="65" customWidth="1"/>
    <col min="4" max="4" width="22.21875" style="65" customWidth="1"/>
    <col min="5" max="5" width="60.77734375" style="65" customWidth="1"/>
    <col min="6" max="6" width="23" style="65" customWidth="1"/>
    <col min="7" max="7" width="23.77734375" style="65" customWidth="1"/>
    <col min="8" max="8" width="117.21875" style="65" customWidth="1"/>
    <col min="9" max="471" width="8.5546875" style="65" customWidth="1"/>
    <col min="472" max="16384" width="9.218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418</v>
      </c>
      <c r="B5" s="30">
        <v>0.02</v>
      </c>
      <c r="C5" s="70">
        <v>100</v>
      </c>
      <c r="D5" s="50">
        <f>IFERROR(IF(ISBLANK(A5),0,IF(ISBLANK(B5),0,VLOOKUP(A5,Nutrients_from_future_land_use!$A$5:$C$21,3,FALSE)*(B5/VLOOKUP(A5,Nutrients_from_future_land_use!$A$5:$C$21,2,FALSE)))),0)</f>
        <v>0</v>
      </c>
      <c r="E5" s="70" t="s">
        <v>417</v>
      </c>
      <c r="F5" s="70">
        <v>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0.02</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7" zoomScaleNormal="100" workbookViewId="0">
      <selection activeCell="B10" sqref="B10"/>
    </sheetView>
  </sheetViews>
  <sheetFormatPr defaultColWidth="9.21875" defaultRowHeight="13.8" x14ac:dyDescent="0.3"/>
  <cols>
    <col min="1" max="1" width="78.77734375" style="65" customWidth="1"/>
    <col min="2" max="2" width="30.77734375" style="65" customWidth="1"/>
    <col min="3" max="4" width="40.5546875" style="65" customWidth="1"/>
    <col min="5" max="466" width="8.5546875" style="65" customWidth="1"/>
    <col min="467" max="16384" width="9.218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0.02</v>
      </c>
    </row>
    <row r="6" spans="1:4" ht="24.75" customHeight="1" x14ac:dyDescent="0.3">
      <c r="A6" s="18" t="s">
        <v>111</v>
      </c>
      <c r="B6" s="78">
        <f>IFERROR(Nutrients_from_future_land_use!C22-SuDS!G30-Nutrients_from_current_land_use!C28,0)</f>
        <v>0</v>
      </c>
    </row>
    <row r="7" spans="1:4" ht="24.75" customHeight="1" x14ac:dyDescent="0.3">
      <c r="A7" s="18" t="s">
        <v>112</v>
      </c>
      <c r="B7" s="78">
        <f>IFERROR(B5+B6,0)</f>
        <v>0.02</v>
      </c>
    </row>
    <row r="8" spans="1:4" ht="24.75" customHeight="1" x14ac:dyDescent="0.3">
      <c r="A8" s="18" t="s">
        <v>113</v>
      </c>
      <c r="B8" s="78">
        <f>IFERROR(IF(B7&lt;0,B7,B7*1.2),0)</f>
        <v>2.4E-2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0.02</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21875" style="88" customWidth="1"/>
    <col min="2" max="4" width="15.77734375" style="88" customWidth="1"/>
    <col min="5" max="5" width="25.77734375" style="88" customWidth="1"/>
    <col min="6" max="6" width="79.77734375" style="88" customWidth="1"/>
    <col min="7" max="8" width="15.77734375" style="88" customWidth="1"/>
    <col min="9" max="9" width="25.77734375" style="88" customWidth="1"/>
    <col min="10" max="13" width="15.7773437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e" cm="1">
        <f t="array" aca="1" ref="A280" ca="1">_xlfn._xlws.SORT(_xlfn.UNIQUE(_xlfn._xlws.FILTER(Nutrients_from_future_land_use!$A$5:$A$21,Nutrients_from_future_land_use!$A$5:$A$21&lt;&gt;"")))</f>
        <v>#NAME?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robins</dc:creator>
  <cp:keywords/>
  <dc:description/>
  <cp:lastModifiedBy>richard robins</cp:lastModifiedBy>
  <cp:revision/>
  <cp:lastPrinted>2026-05-19T12:11:24Z</cp:lastPrinted>
  <dcterms:created xsi:type="dcterms:W3CDTF">2021-10-14T13:24:34Z</dcterms:created>
  <dcterms:modified xsi:type="dcterms:W3CDTF">2026-05-19T12:12:16Z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