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crockerton/"/>
    </mc:Choice>
  </mc:AlternateContent>
  <xr:revisionPtr revIDLastSave="0" documentId="13_ncr:1_{D11FC24D-CBD8-A543-ADC7-B3E3F089418E}"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29400" windowHeight="1706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<sst xmlns="http://schemas.openxmlformats.org/spreadsheetml/2006/main" count="1104" uniqueCount="417">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</sst>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Nutrient%20neutrality/orchard%20cottag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C21" sqref="C21"/>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46569</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288</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A13" sqref="A13"/>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379</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250</v>
      </c>
      <c r="B11" s="30">
        <v>0.20699999999999999</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2.4379969707502041E-2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0.20699999999999999</v>
      </c>
      <c r="C28" s="42">
        <f>SUM(C11:C27)</f>
        <v>2.4379969707502041E-2</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75" zoomScaleNormal="100" workbookViewId="0">
      <selection activeCell="B5" sqref="B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0.20699999999999999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0.40398112276829978</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0.20699999999999999</v>
      </c>
      <c r="C22" s="56">
        <f>SUM(C5:C21)</f>
        <v>0.40398112276829978</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0.17</v>
      </c>
    </row>
    <row r="6" spans="1:4" ht="24.75" customHeight="1" x14ac:dyDescent="0.2">
      <c r="A6" s="18" t="s">
        <v>111</v>
      </c>
      <c r="B6" s="78">
        <f>IFERROR(Nutrients_from_future_land_use!C22-SuDS!G30-Nutrients_from_current_land_use!C28,0)</f>
        <v>0.37960115306079772</v>
      </c>
    </row>
    <row r="7" spans="1:4" ht="24.75" customHeight="1" x14ac:dyDescent="0.2">
      <c r="A7" s="18" t="s">
        <v>112</v>
      </c>
      <c r="B7" s="78">
        <f>IFERROR(B5+B6,0)</f>
        <v>0.54960115306079771</v>
      </c>
    </row>
    <row r="8" spans="1:4" ht="24.75" customHeight="1" x14ac:dyDescent="0.2">
      <c r="A8" s="18" t="s">
        <v>113</v>
      </c>
      <c r="B8" s="78">
        <f>IFERROR(IF(B7&lt;0,B7,B7*1.2),0)</f>
        <v>0.65952138367295721</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0.66</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neutrality/orchard cottage/C:\Users\DS56\OneDrive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1.9515996268999991</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1.4279997269999993</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1.0471997997999996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2026-04-09T13:10:18Z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