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Land rear of Fourwynds, Tytherley Road, Winterslow, SP5 1PZ/Regulation 77 application/"/>
    </mc:Choice>
  </mc:AlternateContent>
  <xr:revisionPtr revIDLastSave="0" documentId="14_{763B52DA-859D-4F8E-BB69-A19E3DF72E82}"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45" yWindow="-16320" windowWidth="29040" windowHeight="157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C11" i="8" s="1"/>
  <c r="H612" i="3"/>
  <c r="C5" i="9" s="1"/>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<sst xmlns="http://schemas.openxmlformats.org/spreadsheetml/2006/main" count="3026" uniqueCount="843">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</sst>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zoomScaleNormal="100"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68" zoomScaleNormal="100" workbookViewId="0">
      <selection activeCell="C14" sqref="C14"/>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46413</v>
      </c>
      <c r="C5" s="18"/>
    </row>
    <row r="6" spans="1:3" ht="20.25" customHeight="1" x14ac:dyDescent="0.35">
      <c r="A6" s="17" t="s">
        <v>69</v>
      </c>
      <c r="B6" s="25">
        <v>2.4</v>
      </c>
      <c r="C6" s="18"/>
    </row>
    <row r="7" spans="1:3" ht="20.25" customHeight="1" x14ac:dyDescent="0.35">
      <c r="A7" s="17" t="s">
        <v>70</v>
      </c>
      <c r="B7" s="26">
        <v>120</v>
      </c>
      <c r="C7" s="18"/>
    </row>
    <row r="8" spans="1:3" ht="20.25" customHeight="1" x14ac:dyDescent="0.35">
      <c r="A8" s="17" t="s">
        <v>71</v>
      </c>
      <c r="B8" s="26">
        <v>1</v>
      </c>
      <c r="C8" s="18"/>
    </row>
    <row r="9" spans="1:3" ht="20.25" customHeight="1" x14ac:dyDescent="0.35">
      <c r="A9" s="17" t="s">
        <v>72</v>
      </c>
      <c r="B9" s="26" t="s">
        <v>835</v>
      </c>
      <c r="C9" s="18"/>
    </row>
    <row r="10" spans="1:3" ht="39.75" customHeight="1" x14ac:dyDescent="0.35">
      <c r="A10" s="17" t="s">
        <v>73</v>
      </c>
      <c r="B10" s="26" t="s">
        <v>207</v>
      </c>
      <c r="C10" s="18"/>
    </row>
    <row r="11" spans="1:3" ht="20.25" customHeight="1" x14ac:dyDescent="0.35">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4.5</v>
      </c>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2.4</v>
      </c>
    </row>
    <row r="18" spans="1:2" ht="20.25" customHeight="1" x14ac:dyDescent="0.35">
      <c r="A18" s="17" t="s">
        <v>79</v>
      </c>
      <c r="B18" s="31">
        <f>IFERROR(B17*B7,0)</f>
        <v>288</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0.26</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65" zoomScaleNormal="100" workbookViewId="0">
      <selection activeCell="A11" sqref="A11"/>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425</v>
      </c>
      <c r="F5" s="37"/>
    </row>
    <row r="6" spans="1:6" ht="23.25" customHeight="1" x14ac:dyDescent="0.35">
      <c r="A6" s="17" t="s">
        <v>84</v>
      </c>
      <c r="B6" s="43" t="s">
        <v>824</v>
      </c>
    </row>
    <row r="7" spans="1:6" ht="23.25" customHeight="1" x14ac:dyDescent="0.35">
      <c r="A7" s="17" t="s">
        <v>85</v>
      </c>
      <c r="B7" s="44" t="s">
        <v>801</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259</v>
      </c>
      <c r="B11" s="25">
        <v>9.7999999999999997E-3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0.67232923837491587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9.7999999999999997E-3</v>
      </c>
      <c r="C28" s="39">
        <f>SUM(C11:C27)</f>
        <v>0.67232923837491587</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9.7999999999999997E-3</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0.15070083938069995</v>
      </c>
    </row>
    <row r="6" spans="1:3" ht="23.25" customHeight="1" x14ac:dyDescent="0.3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9.7999999999999997E-3</v>
      </c>
      <c r="C22" s="54">
        <f>SUM(C5:C21)</f>
        <v>0.15070083938069995</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A5" sqref="A5"/>
    </sheetView>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62" zoomScaleNormal="100" workbookViewId="0">
      <selection activeCell="B20" sqref="B20"/>
    </sheetView>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0.26</v>
      </c>
    </row>
    <row r="6" spans="1:4" ht="23.25" customHeight="1" x14ac:dyDescent="0.35">
      <c r="A6" s="17" t="s">
        <v>111</v>
      </c>
      <c r="B6" s="72">
        <f>IFERROR(Nutrients_from_future_land_use!C22-SuDS!G30-Nutrients_from_current_land_use!C28,0)</f>
        <v>-0.52162839899421587</v>
      </c>
    </row>
    <row r="7" spans="1:4" ht="23.25" customHeight="1" x14ac:dyDescent="0.35">
      <c r="A7" s="17" t="s">
        <v>112</v>
      </c>
      <c r="B7" s="72">
        <f>IFERROR(B5+B6,0)</f>
        <v>-0.26162839899421586</v>
      </c>
    </row>
    <row r="8" spans="1:4" ht="23.25" customHeight="1" x14ac:dyDescent="0.35">
      <c r="A8" s="17" t="s">
        <v>113</v>
      </c>
      <c r="B8" s="72">
        <f>IFERROR(IF(B7&lt;0,B7,B7*1.2),0)</f>
        <v>-0.26162839899421586</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0</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a96eaca5-39b3-438d-8979-960d5bd777f7"/>
    <ds:schemaRef ds:uri="d47016af-03f2-4368-8943-88c89bfe1dd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55228ECD-A54A-41C5-9538-4408CCE986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Oscar Heasman</cp:lastModifiedBy>
  <cp:revision/>
  <dcterms:created xsi:type="dcterms:W3CDTF">2021-10-14T13:24:34Z</dcterms:created>
  <dcterms:modified xsi:type="dcterms:W3CDTF">2026-01-26T14:40:39Z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