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958FB835-BBB6-47A0-85D7-0907BC359340}"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<sst xmlns="http://schemas.openxmlformats.org/spreadsheetml/2006/main" count="3026" uniqueCount="843">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</sst>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election activeCell="A45" sqref="A45"/>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5" zoomScaleNormal="100" workbookViewId="0">
      <selection activeCell="C15" sqref="C1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46204</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828</v>
      </c>
    </row>
    <row r="7" spans="1:6" ht="23.25" customHeight="1" x14ac:dyDescent="0.25">
      <c r="A7" s="17" t="s">
        <v>85</v>
      </c>
      <c r="B7" s="44" t="s">
        <v>801</v>
      </c>
    </row>
    <row r="8" spans="1:6" ht="23.25" customHeight="1" x14ac:dyDescent="0.25">
      <c r="A8" s="20" t="s">
        <v>86</v>
      </c>
      <c r="B8" s="45" t="s">
        <v>835</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268</v>
      </c>
      <c r="B11" s="25">
        <v>0.15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1.0944585241147644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0.15</v>
      </c>
      <c r="C28" s="39">
        <f>SUM(C11:C27)</f>
        <v>1.0944585241147644</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2.3066455007249989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0.15</v>
      </c>
      <c r="C22" s="54">
        <f>SUM(C5:C21)</f>
        <v>2.3066455007249989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A19" sqref="A19"/>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0.62</v>
      </c>
    </row>
    <row r="6" spans="1:4" ht="23.25" customHeight="1" x14ac:dyDescent="0.25">
      <c r="A6" s="17" t="s">
        <v>111</v>
      </c>
      <c r="B6" s="72">
        <f>IFERROR(Nutrients_from_future_land_use!C22-SuDS!G30-Nutrients_from_current_land_use!C28,0)</f>
        <v>1.2121869766102344</v>
      </c>
    </row>
    <row r="7" spans="1:4" ht="23.25" customHeight="1" x14ac:dyDescent="0.25">
      <c r="A7" s="17" t="s">
        <v>112</v>
      </c>
      <c r="B7" s="72">
        <f>IFERROR(B5+B6,0)</f>
        <v>1.8321869766102346</v>
      </c>
    </row>
    <row r="8" spans="1:4" ht="23.25" customHeight="1" x14ac:dyDescent="0.25">
      <c r="A8" s="17" t="s">
        <v>113</v>
      </c>
      <c r="B8" s="72">
        <f>IFERROR(IF(B7&lt;0,B7,B7*1.2),0)</f>
        <v>2.1986243719322816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2.2000000000000002</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25fab67d0c1e9f34a6e4e7aa77230047">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628bba8919e4d53a0ab9aa1d7071db34"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E967F4C4-E203-43D1-AE2B-96E012A09F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Allen, Shelley</cp:lastModifiedBy>
  <cp:revision/>
  <dcterms:created xsi:type="dcterms:W3CDTF">2021-10-14T13:24:34Z</dcterms:created>
  <dcterms:modified xsi:type="dcterms:W3CDTF">2025-12-15T14:36:02Z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