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updateLinks="never" defaultThemeVersion="166925"/>
  <mc:AlternateContent xmlns:mc="http://schemas.openxmlformats.org/markup-compatibility/2006">
    <mc:Choice Requires="x15">
      <x15ac:absPath xmlns:x15ac="http://schemas.microsoft.com/office/spreadsheetml/2010/11/ac" url="/Users/Nicola/Dropbox/HCS/HCS work/Southfields, Crockford/"/>
    </mc:Choice>
  </mc:AlternateContent>
  <xr:revisionPtr revIDLastSave="0" documentId="13_ncr:1_{8D24F754-C211-D649-825D-307F96156FED}"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760" windowWidth="34560" windowHeight="2026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<sst xmlns="http://schemas.openxmlformats.org/spreadsheetml/2006/main" count="1105" uniqueCount="417">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</sst>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cola/Dropbox/HCS/HCS%20Admin/Timeshee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6" zoomScaleNormal="100" workbookViewId="0">
      <selection activeCell="A46" sqref="A46"/>
    </sheetView>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A26" sqref="A26"/>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46388</v>
      </c>
      <c r="C5" s="19"/>
    </row>
    <row r="6" spans="1:5" ht="24.75" customHeight="1" x14ac:dyDescent="0.2">
      <c r="A6" s="18" t="s">
        <v>69</v>
      </c>
      <c r="B6" s="30">
        <v>2.4</v>
      </c>
      <c r="C6" s="19"/>
    </row>
    <row r="7" spans="1:5" ht="24.75" customHeight="1" x14ac:dyDescent="0.2">
      <c r="A7" s="18" t="s">
        <v>70</v>
      </c>
      <c r="B7" s="31">
        <v>120</v>
      </c>
      <c r="C7" s="19"/>
    </row>
    <row r="8" spans="1:5" ht="24.75" customHeight="1" x14ac:dyDescent="0.2">
      <c r="A8" s="18" t="s">
        <v>71</v>
      </c>
      <c r="B8" s="31">
        <v>2</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4.8</v>
      </c>
    </row>
    <row r="17" spans="1:2" ht="23.25" customHeight="1" x14ac:dyDescent="0.2">
      <c r="A17" s="26" t="s">
        <v>79</v>
      </c>
      <c r="B17" s="42">
        <f>IFERROR(B16*B7,0)</f>
        <v>576</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0.34</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61" zoomScaleNormal="60" workbookViewId="0">
      <selection activeCell="B34" sqref="B34"/>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379</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250</v>
      </c>
      <c r="B11" s="30">
        <v>0.32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3.7688842059906538E-2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t="s">
        <v>349</v>
      </c>
      <c r="B12" s="30">
        <v>7.0000000000000007E-2</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0.13661197388299995</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0.39</v>
      </c>
      <c r="C28" s="42">
        <f>SUM(C11:C27)</f>
        <v>0.17430081594290647</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disablePrompts="1"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disablePrompts="1"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7" zoomScaleNormal="100" workbookViewId="0">
      <selection activeCell="C26" sqref="C26"/>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0.39</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0.76112385449099973</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0.39</v>
      </c>
      <c r="C22" s="56">
        <f>SUM(C5:C21)</f>
        <v>0.76112385449099973</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D23" sqref="D23"/>
    </sheetView>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0.34</v>
      </c>
    </row>
    <row r="6" spans="1:4" ht="24.75" customHeight="1" x14ac:dyDescent="0.2">
      <c r="A6" s="18" t="s">
        <v>111</v>
      </c>
      <c r="B6" s="78">
        <f>IFERROR(Nutrients_from_future_land_use!C22-SuDS!G30-Nutrients_from_current_land_use!C28,0)</f>
        <v>0.58682303854809326</v>
      </c>
    </row>
    <row r="7" spans="1:4" ht="24.75" customHeight="1" x14ac:dyDescent="0.2">
      <c r="A7" s="18" t="s">
        <v>112</v>
      </c>
      <c r="B7" s="78">
        <f>IFERROR(B5+B6,0)</f>
        <v>0.92682303854809334</v>
      </c>
    </row>
    <row r="8" spans="1:4" ht="24.75" customHeight="1" x14ac:dyDescent="0.2">
      <c r="A8" s="18" t="s">
        <v>113</v>
      </c>
      <c r="B8" s="78">
        <f>IFERROR(IF(B7&lt;0,B7,B7*1.2),0)</f>
        <v>1.112187646257712</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1.1100000000000001</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'/Users/Nicola/Dropbox/HCS/HCS Admin/Timesheets/C:\Users\DS56\OneDrive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1.9515996268999991</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1.4279997269999993</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1.0471997997999996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ht="15" x14ac:dyDescent="0.1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Nicola French</cp:lastModifiedBy>
  <cp:revision/>
  <dcterms:created xsi:type="dcterms:W3CDTF">2021-10-14T13:24:34Z</dcterms:created>
  <dcterms:modified xsi:type="dcterms:W3CDTF">2025-11-06T14:21:56Z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