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updateLinks="never" defaultThemeVersion="166925"/>
  <mc:AlternateContent xmlns:mc="http://schemas.openxmlformats.org/markup-compatibility/2006">
    <mc:Choice Requires="x15">
      <x15ac:absPath xmlns:x15ac="http://schemas.microsoft.com/office/spreadsheetml/2010/11/ac" url="W:\05 CLIENTS A-Z\G\Gammell, James\J005116 - Tricky's Paddock, Brickworth Road\"/>
    </mc:Choice>
  </mc:AlternateContent>
  <xr:revisionPtr revIDLastSave="0" documentId="8_{34E42162-594F-4629-A153-D6100563EF42}"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20" yWindow="-120" windowWidth="29040" windowHeight="15840" tabRatio="801" activeTab="3"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<sst xmlns="http://schemas.openxmlformats.org/spreadsheetml/2006/main" count="3028" uniqueCount="843">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</sst>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3" zoomScaleNormal="100" workbookViewId="0"/>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2" zoomScaleNormal="100" workbookViewId="0">
      <selection activeCell="C13" sqref="C13"/>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46023</v>
      </c>
      <c r="C5" s="18"/>
    </row>
    <row r="6" spans="1:3" ht="20.25" customHeight="1" x14ac:dyDescent="0.25">
      <c r="A6" s="17" t="s">
        <v>69</v>
      </c>
      <c r="B6" s="25">
        <v>2.4</v>
      </c>
      <c r="C6" s="18"/>
    </row>
    <row r="7" spans="1:3" ht="20.25" customHeight="1" x14ac:dyDescent="0.25">
      <c r="A7" s="17" t="s">
        <v>70</v>
      </c>
      <c r="B7" s="26">
        <v>120</v>
      </c>
      <c r="C7" s="18"/>
    </row>
    <row r="8" spans="1:3" ht="20.25" customHeight="1" x14ac:dyDescent="0.25">
      <c r="A8" s="17" t="s">
        <v>71</v>
      </c>
      <c r="B8" s="26">
        <v>1</v>
      </c>
      <c r="C8" s="18"/>
    </row>
    <row r="9" spans="1:3" ht="20.25" customHeight="1" x14ac:dyDescent="0.25">
      <c r="A9" s="17" t="s">
        <v>72</v>
      </c>
      <c r="B9" s="26" t="s">
        <v>835</v>
      </c>
      <c r="C9" s="18"/>
    </row>
    <row r="10" spans="1:3" ht="39.75" customHeight="1" x14ac:dyDescent="0.25">
      <c r="A10" s="17" t="s">
        <v>73</v>
      </c>
      <c r="B10" s="26" t="s">
        <v>207</v>
      </c>
      <c r="C10" s="18"/>
    </row>
    <row r="11" spans="1:3" ht="20.25" customHeight="1" x14ac:dyDescent="0.25">
      <c r="A11" s="17" t="s">
        <v>74</v>
      </c>
      <c r="B11" s="35" t="str">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Enter value in cell C11</v>
      </c>
      <c r="C11" s="120">
        <v>8.4</v>
      </c>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2.4</v>
      </c>
    </row>
    <row r="18" spans="1:2" ht="20.25" customHeight="1" x14ac:dyDescent="0.25">
      <c r="A18" s="17" t="s">
        <v>79</v>
      </c>
      <c r="B18" s="31">
        <f>IFERROR(B17*B7,0)</f>
        <v>288</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0.67</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6" zoomScale="85" zoomScaleNormal="85" workbookViewId="0">
      <selection activeCell="B13" sqref="B13"/>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337</v>
      </c>
      <c r="F5" s="37"/>
    </row>
    <row r="6" spans="1:6" ht="23.25" customHeight="1" x14ac:dyDescent="0.25">
      <c r="A6" s="17" t="s">
        <v>84</v>
      </c>
      <c r="B6" s="43" t="s">
        <v>824</v>
      </c>
    </row>
    <row r="7" spans="1:6" ht="23.25" customHeight="1" x14ac:dyDescent="0.25">
      <c r="A7" s="17" t="s">
        <v>85</v>
      </c>
      <c r="B7" s="44" t="s">
        <v>800</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775</v>
      </c>
      <c r="B11" s="25">
        <v>0.1</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1.4445715171499998</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t="s">
        <v>770</v>
      </c>
      <c r="B12" s="25">
        <v>0.2</v>
      </c>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0.60000000000000009</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0.30000000000000004</v>
      </c>
      <c r="C28" s="39">
        <f>SUM(C11:C27)</f>
        <v>2.0445715171499996</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abSelected="1" topLeftCell="A2" zoomScaleNormal="100" workbookViewId="0">
      <selection activeCell="B7" sqref="B7"/>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0.15</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2.1668572757249995</v>
      </c>
    </row>
    <row r="6" spans="1:3" ht="23.25" customHeight="1" x14ac:dyDescent="0.2">
      <c r="A6" s="59" t="s">
        <v>770</v>
      </c>
      <c r="B6" s="60">
        <v>0.15</v>
      </c>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0.44999999999999996</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0.3</v>
      </c>
      <c r="C22" s="54">
        <f>SUM(C5:C21)</f>
        <v>2.6168572757249997</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election activeCell="C10" sqref="C10"/>
    </sheetView>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0.67</v>
      </c>
    </row>
    <row r="6" spans="1:4" ht="23.25" customHeight="1" x14ac:dyDescent="0.25">
      <c r="A6" s="17" t="s">
        <v>111</v>
      </c>
      <c r="B6" s="72">
        <f>IFERROR(Nutrients_from_future_land_use!C22-SuDS!G30-Nutrients_from_current_land_use!C28,0)</f>
        <v>0.57228575857500008</v>
      </c>
    </row>
    <row r="7" spans="1:4" ht="23.25" customHeight="1" x14ac:dyDescent="0.25">
      <c r="A7" s="17" t="s">
        <v>112</v>
      </c>
      <c r="B7" s="72">
        <f>IFERROR(B5+B6,0)</f>
        <v>1.242285758575</v>
      </c>
    </row>
    <row r="8" spans="1:4" ht="23.25" customHeight="1" x14ac:dyDescent="0.25">
      <c r="A8" s="17" t="s">
        <v>113</v>
      </c>
      <c r="B8" s="72">
        <f>IFERROR(IF(B7&lt;0,B7,B7*1.2),0)</f>
        <v>1.4907429102900001</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1.49</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1"/>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A711">_xlfn._xlws.SORT(_xlfn.UNIQUE(_xlfn._xlws.FILTER(Nutrients_from_future_land_use!$A$5:$A$21,Nutrients_from_future_land_use!$A$5:$A$21&lt;&gt;"")))</f>
        <v>Greenspace</v>
      </c>
    </row>
    <row r="711" spans="1:1" x14ac:dyDescent="0.2">
      <c r="A711" s="81" t="str">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Peter Brownjohn</cp:lastModifiedBy>
  <cp:revision/>
  <dcterms:created xsi:type="dcterms:W3CDTF">2021-10-14T13:24:34Z</dcterms:created>
  <dcterms:modified xsi:type="dcterms:W3CDTF">2025-01-27T16:13:03Z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